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ikkelAlstrup\Dropbox\Diverse\Bestillingslister\"/>
    </mc:Choice>
  </mc:AlternateContent>
  <xr:revisionPtr revIDLastSave="0" documentId="13_ncr:1_{A404F7EC-1BB2-4A58-A4C6-8F85E993ACE7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Kamptøj" sheetId="5" r:id="rId1"/>
    <sheet name="Træningstøj" sheetId="15" r:id="rId2"/>
    <sheet name="Trænertøj" sheetId="18" r:id="rId3"/>
    <sheet name="Select X Unisport " sheetId="19" r:id="rId4"/>
    <sheet name="Diverse" sheetId="17" r:id="rId5"/>
  </sheets>
  <definedNames>
    <definedName name="_xlnm.Print_Area" localSheetId="0">Kamptøj!$A$1:$AB$118</definedName>
    <definedName name="_xlnm.Print_Area" localSheetId="2">Trænertøj!$A$1:$AH$123</definedName>
    <definedName name="_xlnm.Print_Area" localSheetId="1">Træningstøj!$A$1:$AF$123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58" i="5" l="1"/>
  <c r="T58" i="5"/>
  <c r="V57" i="5"/>
  <c r="T57" i="5"/>
  <c r="V56" i="5"/>
  <c r="T56" i="5"/>
  <c r="V55" i="5"/>
  <c r="T55" i="5"/>
  <c r="V54" i="5"/>
  <c r="T54" i="5"/>
  <c r="V53" i="5"/>
  <c r="T53" i="5"/>
  <c r="Z57" i="18"/>
  <c r="AD57" i="18"/>
  <c r="AD58" i="18"/>
  <c r="AD59" i="18"/>
  <c r="AD60" i="18"/>
  <c r="N54" i="5"/>
  <c r="AD56" i="18"/>
  <c r="AD55" i="18"/>
  <c r="AB55" i="18"/>
  <c r="Z59" i="18"/>
  <c r="Z58" i="18"/>
  <c r="Z56" i="18"/>
  <c r="Z55" i="18"/>
  <c r="X58" i="18"/>
  <c r="X55" i="18"/>
  <c r="X59" i="18"/>
  <c r="X57" i="18"/>
  <c r="X56" i="18"/>
  <c r="T59" i="18"/>
  <c r="T58" i="18"/>
  <c r="T57" i="18"/>
  <c r="T56" i="18"/>
  <c r="T55" i="18"/>
  <c r="R59" i="18"/>
  <c r="P59" i="18"/>
  <c r="N59" i="18"/>
  <c r="L59" i="18"/>
  <c r="R58" i="18"/>
  <c r="P58" i="18"/>
  <c r="N58" i="18"/>
  <c r="L58" i="18"/>
  <c r="R57" i="18"/>
  <c r="P57" i="18"/>
  <c r="N57" i="18"/>
  <c r="L57" i="18"/>
  <c r="R56" i="18"/>
  <c r="P56" i="18"/>
  <c r="N56" i="18"/>
  <c r="L56" i="18"/>
  <c r="R55" i="18"/>
  <c r="P55" i="18"/>
  <c r="N55" i="18"/>
  <c r="L55" i="18"/>
  <c r="J59" i="18"/>
  <c r="H59" i="18"/>
  <c r="F59" i="18"/>
  <c r="D59" i="18"/>
  <c r="J58" i="18"/>
  <c r="H58" i="18"/>
  <c r="F58" i="18"/>
  <c r="D58" i="18"/>
  <c r="J57" i="18"/>
  <c r="H57" i="18"/>
  <c r="F57" i="18"/>
  <c r="D57" i="18"/>
  <c r="J56" i="18"/>
  <c r="H56" i="18"/>
  <c r="F56" i="18"/>
  <c r="D56" i="18"/>
  <c r="J55" i="18"/>
  <c r="H55" i="18"/>
  <c r="F55" i="18"/>
  <c r="D55" i="18"/>
  <c r="D55" i="15"/>
  <c r="F55" i="15"/>
  <c r="H55" i="15"/>
  <c r="J55" i="15"/>
  <c r="D56" i="15"/>
  <c r="F56" i="15"/>
  <c r="H56" i="15"/>
  <c r="J56" i="15"/>
  <c r="D57" i="15"/>
  <c r="F57" i="15"/>
  <c r="H57" i="15"/>
  <c r="J57" i="15"/>
  <c r="D58" i="15"/>
  <c r="F58" i="15"/>
  <c r="H58" i="15"/>
  <c r="J58" i="15"/>
  <c r="D59" i="15"/>
  <c r="F59" i="15"/>
  <c r="H59" i="15"/>
  <c r="J59" i="15"/>
  <c r="AB60" i="15"/>
  <c r="AB59" i="15"/>
  <c r="AB58" i="15"/>
  <c r="AB57" i="15"/>
  <c r="AB56" i="15"/>
  <c r="AB55" i="15"/>
  <c r="Z59" i="15"/>
  <c r="X59" i="15"/>
  <c r="V59" i="15"/>
  <c r="T59" i="15"/>
  <c r="Z58" i="15"/>
  <c r="X58" i="15"/>
  <c r="V58" i="15"/>
  <c r="T58" i="15"/>
  <c r="Z57" i="15"/>
  <c r="X57" i="15"/>
  <c r="V57" i="15"/>
  <c r="T57" i="15"/>
  <c r="Z56" i="15"/>
  <c r="X56" i="15"/>
  <c r="V56" i="15"/>
  <c r="T56" i="15"/>
  <c r="Z55" i="15"/>
  <c r="X55" i="15"/>
  <c r="V55" i="15"/>
  <c r="T55" i="15"/>
  <c r="R59" i="15"/>
  <c r="P59" i="15"/>
  <c r="N59" i="15"/>
  <c r="L59" i="15"/>
  <c r="R58" i="15"/>
  <c r="P58" i="15"/>
  <c r="N58" i="15"/>
  <c r="L58" i="15"/>
  <c r="R57" i="15"/>
  <c r="P57" i="15"/>
  <c r="N57" i="15"/>
  <c r="L57" i="15"/>
  <c r="R56" i="15"/>
  <c r="P56" i="15"/>
  <c r="N56" i="15"/>
  <c r="L56" i="15"/>
  <c r="R55" i="15"/>
  <c r="P55" i="15"/>
  <c r="N55" i="15"/>
  <c r="L55" i="15"/>
  <c r="X118" i="5"/>
  <c r="X117" i="5"/>
  <c r="X116" i="5"/>
  <c r="X115" i="5"/>
  <c r="X114" i="5"/>
  <c r="X113" i="5"/>
  <c r="Z118" i="5"/>
  <c r="Z117" i="5"/>
  <c r="Z116" i="5"/>
  <c r="Z115" i="5"/>
  <c r="Z114" i="5"/>
  <c r="Z113" i="5"/>
  <c r="R117" i="5"/>
  <c r="P117" i="5"/>
  <c r="R116" i="5"/>
  <c r="P116" i="5"/>
  <c r="R115" i="5"/>
  <c r="P115" i="5"/>
  <c r="R114" i="5"/>
  <c r="P114" i="5"/>
  <c r="R113" i="5"/>
  <c r="P113" i="5"/>
  <c r="N115" i="5"/>
  <c r="N117" i="5"/>
  <c r="L117" i="5"/>
  <c r="N116" i="5"/>
  <c r="L116" i="5"/>
  <c r="L115" i="5"/>
  <c r="N114" i="5"/>
  <c r="L114" i="5"/>
  <c r="N113" i="5"/>
  <c r="L113" i="5"/>
  <c r="J117" i="5"/>
  <c r="J116" i="5"/>
  <c r="J114" i="5"/>
  <c r="J113" i="5"/>
  <c r="H117" i="5"/>
  <c r="H116" i="5"/>
  <c r="H115" i="5"/>
  <c r="H114" i="5"/>
  <c r="H113" i="5"/>
  <c r="F117" i="5"/>
  <c r="F116" i="5"/>
  <c r="F115" i="5"/>
  <c r="F114" i="5"/>
  <c r="F113" i="5"/>
  <c r="D117" i="5"/>
  <c r="D116" i="5"/>
  <c r="D115" i="5"/>
  <c r="D114" i="5"/>
  <c r="D113" i="5"/>
  <c r="Z54" i="5"/>
  <c r="J115" i="5"/>
  <c r="Z56" i="5"/>
  <c r="Z58" i="5"/>
  <c r="Z57" i="5"/>
  <c r="Z55" i="5"/>
  <c r="Z53" i="5"/>
  <c r="X57" i="5"/>
  <c r="X58" i="5"/>
  <c r="X56" i="5"/>
  <c r="X55" i="5"/>
  <c r="X54" i="5"/>
  <c r="X53" i="5"/>
  <c r="L56" i="5"/>
  <c r="P53" i="5"/>
  <c r="R57" i="5"/>
  <c r="P57" i="5"/>
  <c r="R56" i="5"/>
  <c r="P56" i="5"/>
  <c r="R55" i="5"/>
  <c r="P55" i="5"/>
  <c r="R54" i="5"/>
  <c r="P54" i="5"/>
  <c r="R53" i="5"/>
  <c r="N57" i="5"/>
  <c r="L57" i="5"/>
  <c r="N56" i="5"/>
  <c r="N55" i="5"/>
  <c r="L55" i="5"/>
  <c r="L54" i="5"/>
  <c r="N53" i="5"/>
  <c r="L53" i="5"/>
  <c r="J57" i="5"/>
  <c r="J56" i="5"/>
  <c r="J55" i="5"/>
  <c r="J54" i="5"/>
  <c r="J53" i="5"/>
  <c r="H57" i="5"/>
  <c r="H56" i="5"/>
  <c r="H55" i="5"/>
  <c r="H54" i="5"/>
  <c r="H53" i="5"/>
  <c r="F57" i="5"/>
  <c r="F56" i="5"/>
  <c r="F55" i="5"/>
  <c r="F54" i="5"/>
  <c r="F53" i="5"/>
  <c r="D55" i="5"/>
  <c r="D57" i="5"/>
  <c r="D56" i="5"/>
  <c r="D54" i="5"/>
  <c r="D53" i="5"/>
</calcChain>
</file>

<file path=xl/sharedStrings.xml><?xml version="1.0" encoding="utf-8"?>
<sst xmlns="http://schemas.openxmlformats.org/spreadsheetml/2006/main" count="961" uniqueCount="410">
  <si>
    <t>S</t>
  </si>
  <si>
    <t>M</t>
  </si>
  <si>
    <t>L</t>
  </si>
  <si>
    <t>XL</t>
  </si>
  <si>
    <t>XXL</t>
  </si>
  <si>
    <t>TRYK</t>
  </si>
  <si>
    <t>SÆT KRYDS</t>
  </si>
  <si>
    <t>NAVN PÅ RYG</t>
  </si>
  <si>
    <t>NUMMER PÅ RYG</t>
  </si>
  <si>
    <t>NUMMER PÅ BRYST</t>
  </si>
  <si>
    <t>NUMMER PÅ LÅR</t>
  </si>
  <si>
    <t>SPONSOR</t>
  </si>
  <si>
    <t>HVILKEN?</t>
  </si>
  <si>
    <t>SPONSOR PÅ MAVE</t>
  </si>
  <si>
    <t>SPONSOR PÅ LÅR</t>
  </si>
  <si>
    <t>SPONSOR PÅ RYG</t>
  </si>
  <si>
    <t>NUMMER</t>
  </si>
  <si>
    <t>NAVN</t>
  </si>
  <si>
    <t>Antal</t>
  </si>
  <si>
    <t>Onesize</t>
  </si>
  <si>
    <t>Vejl. pris</t>
  </si>
  <si>
    <t>Hjemmebanetrøje</t>
  </si>
  <si>
    <t>KAMPTØJ</t>
  </si>
  <si>
    <t>S, M, L, XL, XXL</t>
  </si>
  <si>
    <t>Trykinformation (evt. specialtryk noteres nedenfor)</t>
  </si>
  <si>
    <t>Trykinformation</t>
  </si>
  <si>
    <t xml:space="preserve">Font: </t>
  </si>
  <si>
    <t>Tal (ryg):</t>
  </si>
  <si>
    <t>Tal (front shorts):</t>
  </si>
  <si>
    <t>Klublogo:</t>
  </si>
  <si>
    <t>Unisportlogo:</t>
  </si>
  <si>
    <t>Voksen</t>
  </si>
  <si>
    <t>Børn</t>
  </si>
  <si>
    <t>Målmandstrøje</t>
  </si>
  <si>
    <t>Målmandsshorts</t>
  </si>
  <si>
    <t>Sokker</t>
  </si>
  <si>
    <t>Udebanetrøje</t>
  </si>
  <si>
    <t>INITIALER</t>
  </si>
  <si>
    <t>NAVN PÅ BRYST</t>
  </si>
  <si>
    <t>NAVN PÅ LÅR</t>
  </si>
  <si>
    <t>INITIALER PÅ BRYST</t>
  </si>
  <si>
    <t>INITIALER PÅ LÅR</t>
  </si>
  <si>
    <t>2 cm - Hvid</t>
  </si>
  <si>
    <t>4 cm - Hvid</t>
  </si>
  <si>
    <t>Taske</t>
  </si>
  <si>
    <t xml:space="preserve">Til højre for dette felt påføres det </t>
  </si>
  <si>
    <t>VIGTIGT</t>
  </si>
  <si>
    <t>samlede antal i de enkelte størrelser.</t>
  </si>
  <si>
    <t>hos leverandøren.</t>
  </si>
  <si>
    <t>Det er det anførte antal, der bestilles</t>
  </si>
  <si>
    <t>Navnetryk:</t>
  </si>
  <si>
    <t>Voks/Børn</t>
  </si>
  <si>
    <t>KLUBLOGO</t>
  </si>
  <si>
    <t>116, 128, 140, 152, 164</t>
  </si>
  <si>
    <t>3133, 3436, 3739, 4042, 4345, 4648</t>
  </si>
  <si>
    <t>6 cm - Hvid (øvrige hold)</t>
  </si>
  <si>
    <t>Navnetryk (bryst under Adidaslogo)</t>
  </si>
  <si>
    <t>Navnetryk (ryg mellem skulderblad)</t>
  </si>
  <si>
    <t>5 cm - Hvid</t>
  </si>
  <si>
    <t>Initialtryk (bryst under Adidaslogo):</t>
  </si>
  <si>
    <t>249,-</t>
  </si>
  <si>
    <t>Z11471</t>
  </si>
  <si>
    <t>250,-</t>
  </si>
  <si>
    <t>200,-</t>
  </si>
  <si>
    <t>400,-</t>
  </si>
  <si>
    <t>350,-</t>
  </si>
  <si>
    <t>170,-</t>
  </si>
  <si>
    <t>Tiro Træningstrøje</t>
  </si>
  <si>
    <t xml:space="preserve">Hjemmebaneshorts </t>
  </si>
  <si>
    <t>Udebaneshorts</t>
  </si>
  <si>
    <t>TRÆNERTØJ</t>
  </si>
  <si>
    <t>Tiro Træningsjakke</t>
  </si>
  <si>
    <t>Tiro Training Jersey</t>
  </si>
  <si>
    <t>Tiro Training Pant</t>
  </si>
  <si>
    <t>Tiro Training Short</t>
  </si>
  <si>
    <t xml:space="preserve">Plaster  </t>
  </si>
  <si>
    <t>Tensoplus 8cm</t>
  </si>
  <si>
    <t>Saks</t>
  </si>
  <si>
    <t>Muskelsalve 3 100ml</t>
  </si>
  <si>
    <t>Muskelsalve 2 500ml</t>
  </si>
  <si>
    <t>Muskelsalve 2 100ml</t>
  </si>
  <si>
    <t>Muskelsalve 1 100ml</t>
  </si>
  <si>
    <t>Massageolie 500ml</t>
  </si>
  <si>
    <t>Massagecreme 2500ml</t>
  </si>
  <si>
    <t>Massagecreme 500ml</t>
  </si>
  <si>
    <t>Varmecreme m. kamfer 250ml</t>
  </si>
  <si>
    <t>Varmesalve m. kamfer 500ml</t>
  </si>
  <si>
    <t>K-Tape ruller rød 5cm</t>
  </si>
  <si>
    <t>K-Tape ruller turkis 5cm</t>
  </si>
  <si>
    <t>K-Tape ruller sort 5cm</t>
  </si>
  <si>
    <t>K-Tape ruller beige 5cm</t>
  </si>
  <si>
    <t>Diverse udstyr</t>
  </si>
  <si>
    <t>Model</t>
  </si>
  <si>
    <t>Style nr.</t>
  </si>
  <si>
    <t>Vare nr.</t>
  </si>
  <si>
    <t>Strappal tape 4 cm (24 i en kasse)</t>
  </si>
  <si>
    <t>Strappal tape 2,5 cm (36 i en kasse)</t>
  </si>
  <si>
    <t>Ice spray</t>
  </si>
  <si>
    <t>Hot/cold pack (25 i en kasse)</t>
  </si>
  <si>
    <t>Engangs isposer (24 i en kasse)</t>
  </si>
  <si>
    <t>Junior medicintaske m/indholb</t>
  </si>
  <si>
    <t>Mini medicintaske m/indhold</t>
  </si>
  <si>
    <t>Sportspleje</t>
  </si>
  <si>
    <t>Gummibase til frisparksfigur</t>
  </si>
  <si>
    <t xml:space="preserve">Frisparksfigur rød/sort 180cm </t>
  </si>
  <si>
    <t xml:space="preserve">Frisparksfigur gul 160cm </t>
  </si>
  <si>
    <t>Taske til stænger</t>
  </si>
  <si>
    <t>Milano teamtaske</t>
  </si>
  <si>
    <t>Milano teamtaske med hjul</t>
  </si>
  <si>
    <t>Ventilolie</t>
  </si>
  <si>
    <t>Trykluftpistol "airboy"</t>
  </si>
  <si>
    <t>Trykmåler digital</t>
  </si>
  <si>
    <t>Trykmåler analog</t>
  </si>
  <si>
    <t>Niple i metal (3 Pak)</t>
  </si>
  <si>
    <t>Niple i plast (3 Pak)</t>
  </si>
  <si>
    <t>Luftkompressor mini</t>
  </si>
  <si>
    <t>Boldpumpe micro</t>
  </si>
  <si>
    <t>Fløjtesnor</t>
  </si>
  <si>
    <t>Dommerfløjte i plast</t>
  </si>
  <si>
    <t>Dommerfløjte i metal</t>
  </si>
  <si>
    <t xml:space="preserve">Dommerfløjte med fingergrab i metal  </t>
  </si>
  <si>
    <t xml:space="preserve">Dommerfløjte Viking Sound  </t>
  </si>
  <si>
    <t>Dommerfløjte classic</t>
  </si>
  <si>
    <t>Agilitysæt med 12 kegler og 6 stænger</t>
  </si>
  <si>
    <t>Afleveringsport</t>
  </si>
  <si>
    <t>Træningshæk 6-pack - 50 x 38cm - Grøn</t>
  </si>
  <si>
    <t>Træningshæk 6-pack - 50 x 30cm - Gul</t>
  </si>
  <si>
    <t>Træningshæk 6-pack - 50 x 23cm - Hvid</t>
  </si>
  <si>
    <t>Træningshæk 6-pack - 50 x 15cm - Orange</t>
  </si>
  <si>
    <t>Select Markeringssæt 3 X 16 Med Plastikholder</t>
  </si>
  <si>
    <t xml:space="preserve">Markeringssæt m. 12 gule og 12 røde kegler </t>
  </si>
  <si>
    <t>Stopur</t>
  </si>
  <si>
    <t>Klemme til multitræner (stangholder)</t>
  </si>
  <si>
    <t xml:space="preserve">Stang til multitræner </t>
  </si>
  <si>
    <t xml:space="preserve"> </t>
  </si>
  <si>
    <t>Dommerkort</t>
  </si>
  <si>
    <t>Klemme til hjørne flag</t>
  </si>
  <si>
    <t>Hjørneflag Grøn</t>
  </si>
  <si>
    <t>Hjørneflag Gul</t>
  </si>
  <si>
    <t>Hjørneflag Blå</t>
  </si>
  <si>
    <t>Hjørneflag Rød</t>
  </si>
  <si>
    <t>Gummibase t. slalomstang og afleveringsport</t>
  </si>
  <si>
    <t>Slalomstang</t>
  </si>
  <si>
    <t>Hjørnestok m. metalspids</t>
  </si>
  <si>
    <t>Bøjelig hjørnestok</t>
  </si>
  <si>
    <t>Fodboldsæk 10-12 bolde</t>
  </si>
  <si>
    <t>Boldet 14-16 bolde</t>
  </si>
  <si>
    <t>Boldnet 10-12 bolde</t>
  </si>
  <si>
    <t>Boldnet 6-8 bolde</t>
  </si>
  <si>
    <t>Taktiktavle aluminium - fodbold 60x90</t>
  </si>
  <si>
    <t>Tilbehørssæt til taktiktavler</t>
  </si>
  <si>
    <t>Select Taktiktavle A4</t>
  </si>
  <si>
    <t>Select Kamp- og Træningsudstyr</t>
  </si>
  <si>
    <t>Unisport Team Taske Large</t>
  </si>
  <si>
    <t>U230001</t>
  </si>
  <si>
    <t>Unisport Team Taske Medium</t>
  </si>
  <si>
    <t>U230005</t>
  </si>
  <si>
    <t>Unisport Dommerkort Sæt</t>
  </si>
  <si>
    <t>U240051</t>
  </si>
  <si>
    <t>Unisport Foldbar Bænk - Sort/Hvid</t>
  </si>
  <si>
    <t>U240035</t>
  </si>
  <si>
    <t>Unisport slalomstang - Orange/Sort</t>
  </si>
  <si>
    <t>U240071</t>
  </si>
  <si>
    <t>Unisport Træningshæk 6-Pak - Orange/Sort</t>
  </si>
  <si>
    <t>U240055</t>
  </si>
  <si>
    <t>Unisport Agility Stige - Orange/Sort</t>
  </si>
  <si>
    <t>U240041</t>
  </si>
  <si>
    <t>Unisport Træningskegle - Orange</t>
  </si>
  <si>
    <t>U2400437</t>
  </si>
  <si>
    <t>Unisport Træningskegle - Gul</t>
  </si>
  <si>
    <t>U2400439</t>
  </si>
  <si>
    <t>Unisport Markeringssæt 30.stk</t>
  </si>
  <si>
    <t>U240039</t>
  </si>
  <si>
    <t>Unisport markeringsmåttesæt</t>
  </si>
  <si>
    <t>U240045</t>
  </si>
  <si>
    <t>Boldpumpe Unisport</t>
  </si>
  <si>
    <t>U240097</t>
  </si>
  <si>
    <t>Unisport drikkedunksholder</t>
  </si>
  <si>
    <t>U240037</t>
  </si>
  <si>
    <t>Unisport Fodboldsæk 10-12 bolde</t>
  </si>
  <si>
    <t>Unisport Boldnet 10-12 bolde</t>
  </si>
  <si>
    <t>U2400296</t>
  </si>
  <si>
    <t>Taktiktavle Unisport</t>
  </si>
  <si>
    <t xml:space="preserve">	U240013-4</t>
  </si>
  <si>
    <t>Unisport Kamp- og Træningsudstyr</t>
  </si>
  <si>
    <t>Anførerbind Rainbow</t>
  </si>
  <si>
    <t>Anførerbind Blå</t>
  </si>
  <si>
    <t>Anførerbind Gul</t>
  </si>
  <si>
    <t>Anførerbind Orange</t>
  </si>
  <si>
    <t>Anførerbind Hvid</t>
  </si>
  <si>
    <t>Anførerbind Pink</t>
  </si>
  <si>
    <t>Anførerbind Sort</t>
  </si>
  <si>
    <t>Senior</t>
  </si>
  <si>
    <t>Junior</t>
  </si>
  <si>
    <t>Anførerbind</t>
  </si>
  <si>
    <t>Strømpetape</t>
  </si>
  <si>
    <t>Strømpetape Grøn</t>
  </si>
  <si>
    <t>Strømpetape Sort</t>
  </si>
  <si>
    <t>Strømpetape Transparent</t>
  </si>
  <si>
    <t>Strømpetape Gul</t>
  </si>
  <si>
    <t>Strømpetape Rød</t>
  </si>
  <si>
    <t>Strømpetape Hvid</t>
  </si>
  <si>
    <t>Strømpetape Blå (10 i en rulle)</t>
  </si>
  <si>
    <t>Select vest - Lyseblå</t>
  </si>
  <si>
    <t>Select vest - Orange</t>
  </si>
  <si>
    <t>Select vest - Gul</t>
  </si>
  <si>
    <t>Select vest - Grøn</t>
  </si>
  <si>
    <t>Select vest - Blå</t>
  </si>
  <si>
    <t>Select vest - Sort</t>
  </si>
  <si>
    <t>Select vest - Hvid</t>
  </si>
  <si>
    <t>Mini</t>
  </si>
  <si>
    <t>Veste</t>
  </si>
  <si>
    <t>Ringe til veste</t>
  </si>
  <si>
    <t>Unisport Vest Orange</t>
  </si>
  <si>
    <t>211244</t>
  </si>
  <si>
    <t xml:space="preserve">	211241</t>
  </si>
  <si>
    <t>Unisport Vest Gul</t>
  </si>
  <si>
    <t>211243</t>
  </si>
  <si>
    <t>Unisport Vest Rød</t>
  </si>
  <si>
    <t>211242</t>
  </si>
  <si>
    <t>Unisport Vest Blå</t>
  </si>
  <si>
    <t>211238</t>
  </si>
  <si>
    <t>Futsal Mimas</t>
  </si>
  <si>
    <t>Futsal Master</t>
  </si>
  <si>
    <t>Brillant Training</t>
  </si>
  <si>
    <t>Planet</t>
  </si>
  <si>
    <t>Atlanta</t>
  </si>
  <si>
    <t>Team</t>
  </si>
  <si>
    <t>Diamond</t>
  </si>
  <si>
    <t xml:space="preserve">Royale </t>
  </si>
  <si>
    <t>Tilbuds Brillant (Spørg teamsport om pris)</t>
  </si>
  <si>
    <t>Str. 5</t>
  </si>
  <si>
    <t>Str. 4</t>
  </si>
  <si>
    <t>Str. 3</t>
  </si>
  <si>
    <t>Fodbolde</t>
  </si>
  <si>
    <t>*Der tages forbehold for evt. Prisstigninger</t>
  </si>
  <si>
    <t>Unisport drikkedunk 750ml</t>
  </si>
  <si>
    <t>Unisport drikkedunk 500ml</t>
  </si>
  <si>
    <t>Frivarer (SÆT X)</t>
  </si>
  <si>
    <t>Kommentar</t>
  </si>
  <si>
    <t>Størrelse</t>
  </si>
  <si>
    <t>Navn</t>
  </si>
  <si>
    <t xml:space="preserve">Bestilling: </t>
  </si>
  <si>
    <t>GK9805</t>
  </si>
  <si>
    <t>GK9806</t>
  </si>
  <si>
    <t>GN5795</t>
  </si>
  <si>
    <t>GN5794</t>
  </si>
  <si>
    <t>GN5776</t>
  </si>
  <si>
    <t>GN5767</t>
  </si>
  <si>
    <t>900,-</t>
  </si>
  <si>
    <t>TRÆNINGSTØJ</t>
  </si>
  <si>
    <t>UNISPORT LOGO</t>
  </si>
  <si>
    <t>HT6538</t>
  </si>
  <si>
    <t>90,-</t>
  </si>
  <si>
    <t>300,-</t>
  </si>
  <si>
    <t>HS9749</t>
  </si>
  <si>
    <t>180,-</t>
  </si>
  <si>
    <t>IB7814</t>
  </si>
  <si>
    <t>Nike Standard</t>
  </si>
  <si>
    <t>Sleeve</t>
  </si>
  <si>
    <t>100,-</t>
  </si>
  <si>
    <t>OZ</t>
  </si>
  <si>
    <t>OBS! Disse priser er gældende fra 1.1-24</t>
  </si>
  <si>
    <t>100030-190</t>
  </si>
  <si>
    <t>Brilliant Super TB (Hvid)</t>
  </si>
  <si>
    <t>100030-599</t>
  </si>
  <si>
    <t>Brilliant Super TB (Gul)</t>
  </si>
  <si>
    <t>110048-190</t>
  </si>
  <si>
    <t>110046-140</t>
  </si>
  <si>
    <t>Numero 10 (Hvid/Grøn)</t>
  </si>
  <si>
    <t>110046-150</t>
  </si>
  <si>
    <t>Numero 10 (Hvid/Gul)</t>
  </si>
  <si>
    <t>120068-130</t>
  </si>
  <si>
    <t>120064-160</t>
  </si>
  <si>
    <t>130006-140</t>
  </si>
  <si>
    <t>Talento DB (Hvid/Grøn)</t>
  </si>
  <si>
    <t>130006-150</t>
  </si>
  <si>
    <t>Talento DB (Hvid/Gul)</t>
  </si>
  <si>
    <t>130006-198</t>
  </si>
  <si>
    <t>Talento DB (Hvid/Pink)</t>
  </si>
  <si>
    <t>120067-130</t>
  </si>
  <si>
    <t>110049-140</t>
  </si>
  <si>
    <t>110047-170</t>
  </si>
  <si>
    <t>Flash Turf (Hvid)</t>
  </si>
  <si>
    <t>110047-570</t>
  </si>
  <si>
    <t>Flash Turf (Gul)</t>
  </si>
  <si>
    <t>120074-190</t>
  </si>
  <si>
    <t>300005-130</t>
  </si>
  <si>
    <t>Futsal Super TB</t>
  </si>
  <si>
    <t>310014-140</t>
  </si>
  <si>
    <t>310016-150</t>
  </si>
  <si>
    <t>330006-160</t>
  </si>
  <si>
    <t>Futsal Talento 13</t>
  </si>
  <si>
    <t>330006-170</t>
  </si>
  <si>
    <t>Futsal Talento 11</t>
  </si>
  <si>
    <t>330006-150</t>
  </si>
  <si>
    <t>Futsal Talento 9</t>
  </si>
  <si>
    <t>800067-200</t>
  </si>
  <si>
    <t>Strømpewrap Sort (4 Pak)</t>
  </si>
  <si>
    <t>800067-600</t>
  </si>
  <si>
    <t>Strømpewrap Blå (4 Pak)</t>
  </si>
  <si>
    <t>800067-400</t>
  </si>
  <si>
    <t>Strømpewrap Grøn (4 Pak)</t>
  </si>
  <si>
    <t>800067-300</t>
  </si>
  <si>
    <t>Strømpewrap Rød (4 Pak)</t>
  </si>
  <si>
    <t>800067-100</t>
  </si>
  <si>
    <t>Strømpewrap Hvid (4 Pak)</t>
  </si>
  <si>
    <t>800067-500</t>
  </si>
  <si>
    <t>Strømpewrap Gul (4 Pak)</t>
  </si>
  <si>
    <t>U230003</t>
  </si>
  <si>
    <t>U240113</t>
  </si>
  <si>
    <t>U240111</t>
  </si>
  <si>
    <t>800020-100</t>
  </si>
  <si>
    <t>Foldbar taktiktavle 60x90</t>
  </si>
  <si>
    <t>Linjevogterflag, Professionel</t>
  </si>
  <si>
    <t>Linjevogterflag, Klassisk</t>
  </si>
  <si>
    <t>Markeringskegle med huller</t>
  </si>
  <si>
    <t>Markeringsmåttesæt m. 12 gule og 12 orange</t>
  </si>
  <si>
    <t xml:space="preserve">7495100148	</t>
  </si>
  <si>
    <t xml:space="preserve"> 800023-751</t>
  </si>
  <si>
    <t>Agility stige 6,5m</t>
  </si>
  <si>
    <t>800011-700</t>
  </si>
  <si>
    <t>800011-100</t>
  </si>
  <si>
    <t>800011-500</t>
  </si>
  <si>
    <t>800011-400</t>
  </si>
  <si>
    <t>Markeringskegle 25 stk</t>
  </si>
  <si>
    <t>800061-500</t>
  </si>
  <si>
    <t>Stænger til agility sæt 4 stk</t>
  </si>
  <si>
    <t>800060-300</t>
  </si>
  <si>
    <t>Markeringskegler m/ huller 8 stk</t>
  </si>
  <si>
    <t xml:space="preserve"> 800066-720</t>
  </si>
  <si>
    <t>Fodtennis Net 300 cm x 87 cm</t>
  </si>
  <si>
    <t>800062-700</t>
  </si>
  <si>
    <t>Individuel træningspakke Junior</t>
  </si>
  <si>
    <t>800062-500</t>
  </si>
  <si>
    <t>Individuel træningspakke Senior</t>
  </si>
  <si>
    <t>810060-200</t>
  </si>
  <si>
    <t>Boldpumpe 15 cm</t>
  </si>
  <si>
    <t>810061-200</t>
  </si>
  <si>
    <t>Boldpumpe 26 cm</t>
  </si>
  <si>
    <t>Niple til Luftkompressor mini (3 Pak)</t>
  </si>
  <si>
    <t>810048-200</t>
  </si>
  <si>
    <t>810062-889</t>
  </si>
  <si>
    <t>730014-200</t>
  </si>
  <si>
    <t>730016-200</t>
  </si>
  <si>
    <t>Field medicintaske m/indhold</t>
  </si>
  <si>
    <t>730018-200</t>
  </si>
  <si>
    <t>Coach sportstape 2-pack 2,5 cm</t>
  </si>
  <si>
    <t>Coach sportstape 2-pack 3,8 cm</t>
  </si>
  <si>
    <t>Strappal tape 5 cm 18 stk (Kan kun købes i kasser)</t>
  </si>
  <si>
    <t>Kompressionswrap</t>
  </si>
  <si>
    <t>Muskelgel 250ml</t>
  </si>
  <si>
    <t>Vabelplaster 2 x small og 4 x medium</t>
  </si>
  <si>
    <t>Select Trænings Elastikbånd 2-Pak</t>
  </si>
  <si>
    <t>101187-140</t>
  </si>
  <si>
    <t>800072-350</t>
  </si>
  <si>
    <t>Tiro Winter Jacket</t>
  </si>
  <si>
    <t>Tiro Allweather</t>
  </si>
  <si>
    <t>650,-</t>
  </si>
  <si>
    <t>550,-</t>
  </si>
  <si>
    <t>All Weather Jakke</t>
  </si>
  <si>
    <t>Vinterjakke</t>
  </si>
  <si>
    <t>IB7817</t>
  </si>
  <si>
    <t>HT6540</t>
  </si>
  <si>
    <t>UNISPORTLOGO</t>
  </si>
  <si>
    <t>ST016/ ST017</t>
  </si>
  <si>
    <t xml:space="preserve">25 cm - Hvidt tal </t>
  </si>
  <si>
    <t>22 CM - Hvidt tal</t>
  </si>
  <si>
    <t>1050,-</t>
  </si>
  <si>
    <t>ST016 / ST017</t>
  </si>
  <si>
    <t>5 cm - Sort</t>
  </si>
  <si>
    <t>22 cm - Sorte Tal</t>
  </si>
  <si>
    <t>25 cm - Sorte Tal</t>
  </si>
  <si>
    <t>6 cm - Hvid</t>
  </si>
  <si>
    <t>25 CM - Sort Tal (Udebane)</t>
  </si>
  <si>
    <t>22 CM - Sort Tal (Udebane)</t>
  </si>
  <si>
    <t>HT6541</t>
  </si>
  <si>
    <t>IB7813</t>
  </si>
  <si>
    <t>IS1016</t>
  </si>
  <si>
    <t>IS1030</t>
  </si>
  <si>
    <t>IS1019</t>
  </si>
  <si>
    <t>IS1033</t>
  </si>
  <si>
    <t>IS1044</t>
  </si>
  <si>
    <t>IR9360</t>
  </si>
  <si>
    <t>IS1018</t>
  </si>
  <si>
    <t>IS1029</t>
  </si>
  <si>
    <t>IR9344</t>
  </si>
  <si>
    <t>IS1001</t>
  </si>
  <si>
    <t>IR9520</t>
  </si>
  <si>
    <t>IR9525</t>
  </si>
  <si>
    <t>IR9497</t>
  </si>
  <si>
    <t>IR9501</t>
  </si>
  <si>
    <t>ST825</t>
  </si>
  <si>
    <t>SPONSOR PÅ RYG (OVERTAL)</t>
  </si>
  <si>
    <t>ST826</t>
  </si>
  <si>
    <t>ST677</t>
  </si>
  <si>
    <t>IR9335</t>
  </si>
  <si>
    <t>IS1003</t>
  </si>
  <si>
    <t>Tiro Training Shorts</t>
  </si>
  <si>
    <t>IR9377</t>
  </si>
  <si>
    <t>IR9369</t>
  </si>
  <si>
    <t>IJ7389</t>
  </si>
  <si>
    <t>1600,-</t>
  </si>
  <si>
    <t>ST184</t>
  </si>
  <si>
    <t>IR9379</t>
  </si>
  <si>
    <t>IR9367</t>
  </si>
  <si>
    <t>IR9380</t>
  </si>
  <si>
    <t>IR9370</t>
  </si>
  <si>
    <t>IR9343</t>
  </si>
  <si>
    <t>IS1007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</si>
</sst>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.00_ ;_ * \-#,##0.00_ ;_ * &quot;-&quot;??_ ;_ @_ "/>
    <numFmt numFmtId="165" formatCode="0000000000"/>
  </numFmts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7.8"/>
      <color theme="1"/>
      <name val="Calibri"/>
      <family val="2"/>
      <scheme val="minor"/>
    </font>
    <font>
      <sz val="7.5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1"/>
      <name val="Calibri"/>
      <family val="2"/>
      <scheme val="minor"/>
    </font>
    <font>
      <b/>
      <sz val="16"/>
      <color indexed="56"/>
      <name val="Calibri"/>
      <family val="2"/>
    </font>
    <font>
      <b/>
      <sz val="20"/>
      <color indexed="56"/>
      <name val="Calibri"/>
      <family val="2"/>
    </font>
    <font>
      <sz val="14"/>
      <name val="Calibri"/>
      <family val="2"/>
      <scheme val="minor"/>
    </font>
    <font>
      <sz val="11"/>
      <color indexed="8"/>
      <name val="Calibri"/>
      <family val="2"/>
      <charset val="1"/>
    </font>
    <font>
      <sz val="10"/>
      <color indexed="8"/>
      <name val="Calibri"/>
      <family val="2"/>
      <charset val="1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34998626667073579"/>
        <bgColor indexed="22"/>
      </patternFill>
    </fill>
    <fill>
      <patternFill patternType="solid">
        <fgColor theme="0" tint="-0.249977111117893"/>
        <bgColor indexed="22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7">
    <xf numFmtId="0" fontId="0" fillId="0" borderId="0"/>
    <xf numFmtId="0" fontId="1" fillId="0" borderId="0"/>
    <xf numFmtId="0" fontId="1" fillId="0" borderId="0"/>
    <xf numFmtId="164" fontId="11" fillId="0" borderId="0" applyFont="0" applyFill="0" applyBorder="0" applyAlignment="0" applyProtection="0"/>
    <xf numFmtId="0" fontId="1" fillId="0" borderId="0"/>
    <xf numFmtId="0" fontId="1" fillId="0" borderId="0"/>
    <xf numFmtId="0" fontId="21" fillId="0" borderId="0"/>
  </cellStyleXfs>
  <cellXfs count="284">
    <xf numFmtId="0" fontId="0" fillId="0" borderId="0" xfId="0"/>
    <xf numFmtId="0" fontId="2" fillId="0" borderId="0" xfId="0" applyFont="1"/>
    <xf numFmtId="0" fontId="2" fillId="2" borderId="0" xfId="0" applyFont="1" applyFill="1"/>
    <xf numFmtId="0" fontId="2" fillId="3" borderId="1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2" fillId="3" borderId="13" xfId="0" applyFont="1" applyFill="1" applyBorder="1"/>
    <xf numFmtId="0" fontId="2" fillId="3" borderId="11" xfId="0" applyFont="1" applyFill="1" applyBorder="1"/>
    <xf numFmtId="0" fontId="5" fillId="3" borderId="2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left"/>
    </xf>
    <xf numFmtId="0" fontId="2" fillId="3" borderId="5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3" fillId="5" borderId="4" xfId="0" applyFont="1" applyFill="1" applyBorder="1" applyAlignment="1">
      <alignment horizontal="center"/>
    </xf>
    <xf numFmtId="0" fontId="3" fillId="5" borderId="6" xfId="0" applyFont="1" applyFill="1" applyBorder="1" applyAlignment="1">
      <alignment horizontal="center"/>
    </xf>
    <xf numFmtId="0" fontId="3" fillId="5" borderId="5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3" borderId="11" xfId="0" applyFont="1" applyFill="1" applyBorder="1" applyAlignment="1">
      <alignment horizontal="center"/>
    </xf>
    <xf numFmtId="0" fontId="3" fillId="3" borderId="8" xfId="0" applyFont="1" applyFill="1" applyBorder="1"/>
    <xf numFmtId="0" fontId="3" fillId="3" borderId="15" xfId="0" applyFont="1" applyFill="1" applyBorder="1"/>
    <xf numFmtId="0" fontId="3" fillId="3" borderId="14" xfId="0" applyFont="1" applyFill="1" applyBorder="1"/>
    <xf numFmtId="0" fontId="3" fillId="3" borderId="10" xfId="0" applyFont="1" applyFill="1" applyBorder="1"/>
    <xf numFmtId="0" fontId="3" fillId="3" borderId="7" xfId="0" applyFont="1" applyFill="1" applyBorder="1"/>
    <xf numFmtId="0" fontId="3" fillId="3" borderId="12" xfId="0" applyFont="1" applyFill="1" applyBorder="1"/>
    <xf numFmtId="0" fontId="2" fillId="4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0" fontId="2" fillId="3" borderId="12" xfId="0" applyFont="1" applyFill="1" applyBorder="1" applyAlignment="1">
      <alignment horizontal="center"/>
    </xf>
    <xf numFmtId="0" fontId="3" fillId="3" borderId="3" xfId="0" applyFont="1" applyFill="1" applyBorder="1"/>
    <xf numFmtId="0" fontId="3" fillId="3" borderId="0" xfId="0" applyFont="1" applyFill="1"/>
    <xf numFmtId="0" fontId="3" fillId="3" borderId="8" xfId="0" applyFont="1" applyFill="1" applyBorder="1" applyAlignment="1">
      <alignment horizontal="left"/>
    </xf>
    <xf numFmtId="0" fontId="3" fillId="5" borderId="7" xfId="0" applyFont="1" applyFill="1" applyBorder="1"/>
    <xf numFmtId="0" fontId="3" fillId="5" borderId="3" xfId="0" applyFont="1" applyFill="1" applyBorder="1"/>
    <xf numFmtId="0" fontId="3" fillId="5" borderId="8" xfId="0" applyFont="1" applyFill="1" applyBorder="1"/>
    <xf numFmtId="0" fontId="3" fillId="5" borderId="0" xfId="0" applyFont="1" applyFill="1"/>
    <xf numFmtId="0" fontId="3" fillId="5" borderId="14" xfId="0" applyFont="1" applyFill="1" applyBorder="1"/>
    <xf numFmtId="0" fontId="3" fillId="5" borderId="9" xfId="0" applyFont="1" applyFill="1" applyBorder="1"/>
    <xf numFmtId="0" fontId="2" fillId="4" borderId="7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8" fillId="3" borderId="13" xfId="0" applyFont="1" applyFill="1" applyBorder="1"/>
    <xf numFmtId="0" fontId="8" fillId="3" borderId="11" xfId="0" applyFont="1" applyFill="1" applyBorder="1"/>
    <xf numFmtId="0" fontId="2" fillId="2" borderId="0" xfId="0" applyFont="1" applyFill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2" borderId="0" xfId="0" applyFill="1" applyAlignment="1">
      <alignment horizontal="center"/>
    </xf>
    <xf numFmtId="0" fontId="0" fillId="6" borderId="4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6" xfId="0" applyNumberFormat="1" applyFill="1" applyBorder="1" applyAlignment="1">
      <alignment horizontal="center"/>
    </xf>
    <xf numFmtId="0" fontId="13" fillId="3" borderId="0" xfId="0" applyFont="1" applyFill="1" applyAlignment="1">
      <alignment horizontal="center"/>
    </xf>
    <xf numFmtId="0" fontId="0" fillId="3" borderId="8" xfId="0" applyFill="1" applyBorder="1"/>
    <xf numFmtId="0" fontId="13" fillId="3" borderId="3" xfId="0" applyFont="1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13" fillId="3" borderId="7" xfId="0" applyFont="1" applyFill="1" applyBorder="1" applyAlignment="1">
      <alignment horizontal="center"/>
    </xf>
    <xf numFmtId="0" fontId="0" fillId="2" borderId="0" xfId="0" applyFill="1"/>
    <xf numFmtId="2" fontId="0" fillId="2" borderId="0" xfId="0" applyNumberFormat="1" applyFill="1"/>
    <xf numFmtId="0" fontId="14" fillId="2" borderId="0" xfId="0" applyFont="1" applyFill="1" applyAlignment="1">
      <alignment horizontal="center"/>
    </xf>
    <xf numFmtId="0" fontId="1" fillId="2" borderId="0" xfId="5" quotePrefix="1" applyFill="1" applyAlignment="1">
      <alignment horizontal="center"/>
    </xf>
    <xf numFmtId="0" fontId="14" fillId="2" borderId="0" xfId="5" quotePrefix="1" applyFont="1" applyFill="1" applyAlignment="1">
      <alignment horizontal="center"/>
    </xf>
    <xf numFmtId="165" fontId="0" fillId="2" borderId="0" xfId="0" applyNumberFormat="1" applyFill="1" applyAlignment="1">
      <alignment horizontal="center"/>
    </xf>
    <xf numFmtId="0" fontId="0" fillId="3" borderId="10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13" fillId="3" borderId="4" xfId="0" applyFont="1" applyFill="1" applyBorder="1" applyAlignment="1">
      <alignment horizontal="center"/>
    </xf>
    <xf numFmtId="0" fontId="13" fillId="3" borderId="5" xfId="0" applyFont="1" applyFill="1" applyBorder="1" applyAlignment="1">
      <alignment horizontal="center"/>
    </xf>
    <xf numFmtId="165" fontId="0" fillId="6" borderId="1" xfId="0" applyNumberForma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165" fontId="13" fillId="3" borderId="1" xfId="0" applyNumberFormat="1" applyFont="1" applyFill="1" applyBorder="1" applyAlignment="1">
      <alignment horizontal="left"/>
    </xf>
    <xf numFmtId="0" fontId="0" fillId="3" borderId="1" xfId="0" applyFill="1" applyBorder="1"/>
    <xf numFmtId="165" fontId="13" fillId="3" borderId="1" xfId="0" applyNumberFormat="1" applyFont="1" applyFill="1" applyBorder="1" applyAlignment="1">
      <alignment horizontal="center"/>
    </xf>
    <xf numFmtId="0" fontId="13" fillId="3" borderId="1" xfId="0" applyFont="1" applyFill="1" applyBorder="1" applyAlignment="1">
      <alignment horizontal="center"/>
    </xf>
    <xf numFmtId="0" fontId="15" fillId="2" borderId="0" xfId="0" applyFont="1" applyFill="1" applyAlignment="1">
      <alignment horizontal="center"/>
    </xf>
    <xf numFmtId="165" fontId="0" fillId="2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left"/>
    </xf>
    <xf numFmtId="164" fontId="11" fillId="6" borderId="1" xfId="3" applyFill="1" applyBorder="1" applyAlignment="1">
      <alignment horizontal="center"/>
    </xf>
    <xf numFmtId="0" fontId="0" fillId="5" borderId="1" xfId="0" applyFill="1" applyBorder="1"/>
    <xf numFmtId="0" fontId="0" fillId="3" borderId="1" xfId="0" applyFill="1" applyBorder="1" applyAlignment="1">
      <alignment horizontal="center"/>
    </xf>
    <xf numFmtId="165" fontId="0" fillId="6" borderId="1" xfId="0" quotePrefix="1" applyNumberFormat="1" applyFill="1" applyBorder="1" applyAlignment="1">
      <alignment horizontal="center"/>
    </xf>
    <xf numFmtId="165" fontId="14" fillId="6" borderId="1" xfId="0" applyNumberFormat="1" applyFont="1" applyFill="1" applyBorder="1" applyAlignment="1">
      <alignment horizontal="center"/>
    </xf>
    <xf numFmtId="0" fontId="15" fillId="7" borderId="1" xfId="0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/>
    </xf>
    <xf numFmtId="0" fontId="15" fillId="5" borderId="1" xfId="0" applyFont="1" applyFill="1" applyBorder="1" applyAlignment="1">
      <alignment horizontal="center"/>
    </xf>
    <xf numFmtId="0" fontId="14" fillId="6" borderId="1" xfId="2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/>
    </xf>
    <xf numFmtId="165" fontId="14" fillId="6" borderId="1" xfId="0" quotePrefix="1" applyNumberFormat="1" applyFont="1" applyFill="1" applyBorder="1" applyAlignment="1">
      <alignment horizontal="center"/>
    </xf>
    <xf numFmtId="0" fontId="14" fillId="6" borderId="1" xfId="0" quotePrefix="1" applyFont="1" applyFill="1" applyBorder="1" applyAlignment="1">
      <alignment horizontal="center"/>
    </xf>
    <xf numFmtId="165" fontId="17" fillId="3" borderId="1" xfId="0" applyNumberFormat="1" applyFont="1" applyFill="1" applyBorder="1" applyAlignment="1">
      <alignment horizontal="left"/>
    </xf>
    <xf numFmtId="0" fontId="0" fillId="2" borderId="0" xfId="0" applyFill="1" applyAlignment="1">
      <alignment horizontal="left"/>
    </xf>
    <xf numFmtId="0" fontId="12" fillId="2" borderId="0" xfId="0" applyFont="1" applyFill="1"/>
    <xf numFmtId="0" fontId="20" fillId="2" borderId="1" xfId="0" applyFont="1" applyFill="1" applyBorder="1" applyAlignment="1">
      <alignment horizontal="center"/>
    </xf>
    <xf numFmtId="0" fontId="20" fillId="2" borderId="1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 wrapText="1"/>
    </xf>
    <xf numFmtId="16" fontId="20" fillId="2" borderId="1" xfId="0" applyNumberFormat="1" applyFont="1" applyFill="1" applyBorder="1" applyAlignment="1">
      <alignment horizontal="center" wrapText="1"/>
    </xf>
    <xf numFmtId="0" fontId="3" fillId="5" borderId="9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 wrapText="1"/>
    </xf>
    <xf numFmtId="0" fontId="3" fillId="5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wrapText="1"/>
    </xf>
    <xf numFmtId="0" fontId="3" fillId="0" borderId="0" xfId="0" applyFont="1"/>
    <xf numFmtId="0" fontId="3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9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8" fillId="0" borderId="0" xfId="0" applyFont="1"/>
    <xf numFmtId="0" fontId="6" fillId="0" borderId="0" xfId="0" applyFont="1" applyAlignment="1">
      <alignment horizontal="center"/>
    </xf>
    <xf numFmtId="0" fontId="4" fillId="0" borderId="0" xfId="0" applyFont="1" applyAlignment="1">
      <alignment horizontal="center" vertical="top"/>
    </xf>
    <xf numFmtId="0" fontId="6" fillId="0" borderId="0" xfId="0" applyFont="1" applyAlignment="1">
      <alignment horizontal="center" vertical="center" wrapText="1"/>
    </xf>
    <xf numFmtId="0" fontId="2" fillId="3" borderId="6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3" fillId="5" borderId="3" xfId="0" applyFont="1" applyFill="1" applyBorder="1" applyAlignment="1">
      <alignment horizontal="center"/>
    </xf>
    <xf numFmtId="0" fontId="22" fillId="9" borderId="16" xfId="6" applyFont="1" applyFill="1" applyBorder="1" applyAlignment="1">
      <alignment horizontal="center" vertical="center"/>
    </xf>
    <xf numFmtId="0" fontId="22" fillId="10" borderId="16" xfId="6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/>
    </xf>
    <xf numFmtId="0" fontId="14" fillId="6" borderId="1" xfId="0" applyFont="1" applyFill="1" applyBorder="1" applyAlignment="1">
      <alignment horizontal="center"/>
    </xf>
    <xf numFmtId="164" fontId="11" fillId="6" borderId="1" xfId="3" applyFont="1" applyFill="1" applyBorder="1" applyAlignment="1">
      <alignment horizontal="center"/>
    </xf>
    <xf numFmtId="0" fontId="14" fillId="6" borderId="2" xfId="0" applyFont="1" applyFill="1" applyBorder="1" applyAlignment="1">
      <alignment horizontal="center"/>
    </xf>
    <xf numFmtId="165" fontId="0" fillId="0" borderId="0" xfId="0" applyNumberFormat="1" applyAlignment="1">
      <alignment horizontal="center"/>
    </xf>
    <xf numFmtId="164" fontId="11" fillId="0" borderId="0" xfId="3" applyFill="1" applyBorder="1" applyAlignment="1">
      <alignment horizontal="center"/>
    </xf>
    <xf numFmtId="0" fontId="15" fillId="0" borderId="0" xfId="0" applyFont="1" applyAlignment="1">
      <alignment horizontal="center"/>
    </xf>
    <xf numFmtId="0" fontId="14" fillId="6" borderId="1" xfId="5" quotePrefix="1" applyFont="1" applyFill="1" applyBorder="1" applyAlignment="1">
      <alignment horizontal="center"/>
    </xf>
    <xf numFmtId="0" fontId="1" fillId="6" borderId="1" xfId="5" quotePrefix="1" applyFill="1" applyBorder="1" applyAlignment="1">
      <alignment horizontal="center"/>
    </xf>
    <xf numFmtId="0" fontId="14" fillId="6" borderId="1" xfId="4" quotePrefix="1" applyFont="1" applyFill="1" applyBorder="1" applyAlignment="1">
      <alignment horizontal="center"/>
    </xf>
    <xf numFmtId="0" fontId="1" fillId="6" borderId="1" xfId="4" quotePrefix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3" fillId="5" borderId="4" xfId="0" applyFont="1" applyFill="1" applyBorder="1" applyAlignment="1">
      <alignment horizontal="center"/>
    </xf>
    <xf numFmtId="0" fontId="3" fillId="5" borderId="6" xfId="0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 wrapText="1"/>
    </xf>
    <xf numFmtId="0" fontId="4" fillId="2" borderId="9" xfId="0" applyFont="1" applyFill="1" applyBorder="1" applyAlignment="1">
      <alignment horizontal="center" wrapText="1"/>
    </xf>
    <xf numFmtId="0" fontId="4" fillId="2" borderId="10" xfId="0" applyFont="1" applyFill="1" applyBorder="1" applyAlignment="1">
      <alignment horizontal="center" wrapText="1"/>
    </xf>
    <xf numFmtId="0" fontId="3" fillId="3" borderId="14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/>
    </xf>
    <xf numFmtId="0" fontId="3" fillId="3" borderId="10" xfId="0" applyFont="1" applyFill="1" applyBorder="1" applyAlignment="1">
      <alignment horizontal="center"/>
    </xf>
    <xf numFmtId="0" fontId="3" fillId="4" borderId="14" xfId="0" applyFont="1" applyFill="1" applyBorder="1" applyAlignment="1">
      <alignment horizontal="center"/>
    </xf>
    <xf numFmtId="0" fontId="3" fillId="4" borderId="9" xfId="0" applyFont="1" applyFill="1" applyBorder="1" applyAlignment="1">
      <alignment horizontal="center"/>
    </xf>
    <xf numFmtId="0" fontId="3" fillId="4" borderId="10" xfId="0" applyFont="1" applyFill="1" applyBorder="1" applyAlignment="1">
      <alignment horizontal="center"/>
    </xf>
    <xf numFmtId="0" fontId="3" fillId="5" borderId="5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3" fillId="4" borderId="5" xfId="0" applyFont="1" applyFill="1" applyBorder="1" applyAlignment="1">
      <alignment horizontal="center"/>
    </xf>
    <xf numFmtId="0" fontId="2" fillId="5" borderId="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6" fillId="5" borderId="1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left"/>
    </xf>
    <xf numFmtId="0" fontId="2" fillId="3" borderId="5" xfId="0" applyFont="1" applyFill="1" applyBorder="1" applyAlignment="1">
      <alignment horizontal="left"/>
    </xf>
    <xf numFmtId="0" fontId="2" fillId="3" borderId="14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4" fillId="3" borderId="7" xfId="0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5" borderId="7" xfId="0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0" fontId="4" fillId="5" borderId="12" xfId="0" applyFont="1" applyFill="1" applyBorder="1" applyAlignment="1">
      <alignment horizontal="center"/>
    </xf>
    <xf numFmtId="0" fontId="4" fillId="3" borderId="8" xfId="0" applyFont="1" applyFill="1" applyBorder="1" applyAlignment="1">
      <alignment horizontal="center" vertical="center"/>
    </xf>
    <xf numFmtId="0" fontId="4" fillId="3" borderId="15" xfId="0" applyFont="1" applyFill="1" applyBorder="1" applyAlignment="1">
      <alignment horizontal="center" vertical="center"/>
    </xf>
    <xf numFmtId="0" fontId="4" fillId="5" borderId="14" xfId="0" applyFont="1" applyFill="1" applyBorder="1" applyAlignment="1">
      <alignment horizontal="center" wrapText="1"/>
    </xf>
    <xf numFmtId="0" fontId="4" fillId="5" borderId="9" xfId="0" applyFont="1" applyFill="1" applyBorder="1" applyAlignment="1">
      <alignment horizontal="center" wrapText="1"/>
    </xf>
    <xf numFmtId="0" fontId="4" fillId="5" borderId="10" xfId="0" applyFont="1" applyFill="1" applyBorder="1" applyAlignment="1">
      <alignment horizontal="center" wrapText="1"/>
    </xf>
    <xf numFmtId="0" fontId="3" fillId="5" borderId="14" xfId="0" applyFont="1" applyFill="1" applyBorder="1" applyAlignment="1">
      <alignment horizontal="center"/>
    </xf>
    <xf numFmtId="0" fontId="3" fillId="5" borderId="9" xfId="0" applyFont="1" applyFill="1" applyBorder="1" applyAlignment="1">
      <alignment horizontal="center"/>
    </xf>
    <xf numFmtId="0" fontId="3" fillId="5" borderId="10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4" borderId="7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0" fontId="2" fillId="3" borderId="12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2" borderId="7" xfId="0" applyFont="1" applyFill="1" applyBorder="1" applyAlignment="1">
      <alignment horizontal="center" vertical="top"/>
    </xf>
    <xf numFmtId="0" fontId="4" fillId="2" borderId="12" xfId="0" applyFont="1" applyFill="1" applyBorder="1" applyAlignment="1">
      <alignment horizontal="center" vertical="top"/>
    </xf>
    <xf numFmtId="0" fontId="4" fillId="2" borderId="14" xfId="0" applyFont="1" applyFill="1" applyBorder="1" applyAlignment="1">
      <alignment horizontal="center" vertical="top"/>
    </xf>
    <xf numFmtId="0" fontId="4" fillId="2" borderId="10" xfId="0" applyFont="1" applyFill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6" fillId="2" borderId="6" xfId="0" applyFont="1" applyFill="1" applyBorder="1" applyAlignment="1">
      <alignment horizontal="center"/>
    </xf>
    <xf numFmtId="0" fontId="4" fillId="0" borderId="0" xfId="0" applyFont="1" applyAlignment="1">
      <alignment horizontal="center" vertical="top"/>
    </xf>
    <xf numFmtId="16" fontId="6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4" borderId="4" xfId="0" applyFont="1" applyFill="1" applyBorder="1" applyAlignment="1">
      <alignment horizontal="center"/>
    </xf>
    <xf numFmtId="0" fontId="6" fillId="4" borderId="5" xfId="0" applyFon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14" fillId="3" borderId="4" xfId="0" applyFont="1" applyFill="1" applyBorder="1" applyAlignment="1">
      <alignment horizontal="center"/>
    </xf>
    <xf numFmtId="0" fontId="14" fillId="3" borderId="6" xfId="0" applyFont="1" applyFill="1" applyBorder="1" applyAlignment="1">
      <alignment horizontal="center"/>
    </xf>
    <xf numFmtId="0" fontId="14" fillId="3" borderId="5" xfId="0" applyFont="1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13" fillId="3" borderId="4" xfId="0" applyFont="1" applyFill="1" applyBorder="1" applyAlignment="1">
      <alignment horizontal="center"/>
    </xf>
    <xf numFmtId="0" fontId="13" fillId="3" borderId="6" xfId="0" applyFont="1" applyFill="1" applyBorder="1" applyAlignment="1">
      <alignment horizontal="center"/>
    </xf>
    <xf numFmtId="0" fontId="13" fillId="3" borderId="5" xfId="0" applyFont="1" applyFill="1" applyBorder="1" applyAlignment="1">
      <alignment horizontal="center"/>
    </xf>
    <xf numFmtId="0" fontId="0" fillId="3" borderId="1" xfId="0" applyFill="1" applyBorder="1" applyAlignment="1">
      <alignment horizontal="center" wrapText="1"/>
    </xf>
    <xf numFmtId="0" fontId="13" fillId="3" borderId="1" xfId="0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/>
    </xf>
    <xf numFmtId="0" fontId="15" fillId="7" borderId="1" xfId="0" applyFont="1" applyFill="1" applyBorder="1" applyAlignment="1">
      <alignment horizontal="center"/>
    </xf>
    <xf numFmtId="0" fontId="15" fillId="7" borderId="4" xfId="0" applyFont="1" applyFill="1" applyBorder="1" applyAlignment="1">
      <alignment horizontal="center"/>
    </xf>
    <xf numFmtId="0" fontId="15" fillId="7" borderId="5" xfId="0" applyFont="1" applyFill="1" applyBorder="1" applyAlignment="1">
      <alignment horizontal="center"/>
    </xf>
    <xf numFmtId="0" fontId="15" fillId="5" borderId="1" xfId="0" applyFont="1" applyFill="1" applyBorder="1" applyAlignment="1">
      <alignment horizontal="center"/>
    </xf>
    <xf numFmtId="0" fontId="19" fillId="8" borderId="0" xfId="0" applyFont="1" applyFill="1" applyAlignment="1">
      <alignment horizontal="center" vertical="center" wrapText="1"/>
    </xf>
    <xf numFmtId="0" fontId="18" fillId="8" borderId="0" xfId="0" applyFont="1" applyFill="1" applyAlignment="1">
      <alignment horizontal="center" vertical="center" wrapText="1"/>
    </xf>
    <xf numFmtId="0" fontId="15" fillId="5" borderId="4" xfId="0" applyFont="1" applyFill="1" applyBorder="1" applyAlignment="1">
      <alignment horizontal="center"/>
    </xf>
    <xf numFmtId="0" fontId="15" fillId="5" borderId="5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9" xfId="0" applyBorder="1" applyAlignment="1">
      <alignment horizontal="center"/>
    </xf>
  </cellXfs>
  <cellStyles count="7">
    <cellStyle name="Excel Built-in Normal" xfId="6" xr:uid="{A78B6C06-C478-4AF8-ADAC-79BB05A0D46D}"/>
    <cellStyle name="Komma 2" xfId="3" xr:uid="{7871ADD8-8D5B-4AFF-A467-467E4DC36648}"/>
    <cellStyle name="Normal" xfId="0" builtinId="0"/>
    <cellStyle name="Normal 10" xfId="1" xr:uid="{00000000-0005-0000-0000-000002000000}"/>
    <cellStyle name="Normal 2" xfId="2" xr:uid="{00000000-0005-0000-0000-000003000000}"/>
    <cellStyle name="Normal_Ark1" xfId="4" xr:uid="{DF56FC25-275B-441C-B20C-7557FB70A2DC}"/>
    <cellStyle name="Normal_Ark1_1" xfId="5" xr:uid="{4A2A010A-320B-4F96-9671-660B6614FEA7}"/>
  </cellStyles>
  <dxfs count="211"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 tint="-0.34998626667073579"/>
      </font>
    </dxf>
    <dxf>
      <font>
        <color auto="1"/>
      </font>
      <fill>
        <patternFill>
          <bgColor theme="0" tint="-0.34998626667073579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 tint="-0.34998626667073579"/>
      </font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ont>
        <color theme="0" tint="-0.34998626667073579"/>
      </font>
    </dxf>
    <dxf>
      <font>
        <color auto="1"/>
      </font>
      <fill>
        <patternFill>
          <bgColor theme="0" tint="-0.34998626667073579"/>
        </patternFill>
      </fill>
    </dxf>
    <dxf>
      <font>
        <color theme="0" tint="-0.34998626667073579"/>
      </font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ont>
        <color theme="0" tint="-0.34998626667073579"/>
      </font>
    </dxf>
    <dxf>
      <font>
        <color auto="1"/>
      </font>
      <fill>
        <patternFill>
          <bgColor theme="0" tint="-0.34998626667073579"/>
        </patternFill>
      </fill>
    </dxf>
    <dxf>
      <font>
        <color theme="0" tint="-0.34998626667073579"/>
      </font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theme="0" tint="-0.34998626667073579"/>
      </font>
    </dxf>
    <dxf>
      <font>
        <color rgb="FF9C5700"/>
      </font>
      <fill>
        <patternFill>
          <bgColor rgb="FFFFEB9C"/>
        </patternFill>
      </fill>
    </dxf>
    <dxf>
      <font>
        <color theme="0" tint="-0.34998626667073579"/>
      </font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 tint="-0.34998626667073579"/>
        </patternFill>
      </fill>
    </dxf>
    <dxf>
      <font>
        <color theme="0" tint="-0.34998626667073579"/>
      </font>
    </dxf>
    <dxf>
      <font>
        <color rgb="FF9C5700"/>
      </font>
      <fill>
        <patternFill>
          <bgColor rgb="FFFFEB9C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theme="0" tint="-0.34998626667073579"/>
      </font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theme="0" tint="-0.34998626667073579"/>
      </font>
    </dxf>
    <dxf>
      <font>
        <color rgb="FF9C5700"/>
      </font>
      <fill>
        <patternFill>
          <bgColor rgb="FFFFEB9C"/>
        </patternFill>
      </fill>
    </dxf>
    <dxf>
      <font>
        <color theme="0" tint="-0.34998626667073579"/>
      </font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 tint="-0.34998626667073579"/>
      </font>
    </dxf>
    <dxf>
      <font>
        <color auto="1"/>
      </font>
      <fill>
        <patternFill>
          <bgColor theme="0" tint="-0.34998626667073579"/>
        </patternFill>
      </fill>
    </dxf>
    <dxf>
      <font>
        <color theme="0" tint="-0.34998626667073579"/>
      </font>
    </dxf>
    <dxf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theme="0" tint="-0.34998626667073579"/>
      </font>
    </dxf>
    <dxf>
      <font>
        <color rgb="FF9C5700"/>
      </font>
      <fill>
        <patternFill>
          <bgColor rgb="FFFFEB9C"/>
        </patternFill>
      </fill>
    </dxf>
    <dxf>
      <font>
        <color theme="0" tint="-0.34998626667073579"/>
      </font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ont>
        <color theme="0" tint="-0.34998626667073579"/>
      </font>
    </dxf>
    <dxf>
      <font>
        <color auto="1"/>
      </font>
      <fill>
        <patternFill>
          <bgColor theme="0" tint="-0.34998626667073579"/>
        </patternFill>
      </fill>
    </dxf>
    <dxf>
      <font>
        <color theme="0" tint="-0.34998626667073579"/>
      </font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ont>
        <color theme="0" tint="-0.34998626667073579"/>
      </font>
    </dxf>
    <dxf>
      <font>
        <color auto="1"/>
      </font>
      <fill>
        <patternFill>
          <bgColor theme="0" tint="-0.34998626667073579"/>
        </patternFill>
      </fill>
    </dxf>
    <dxf>
      <font>
        <color theme="0" tint="-0.34998626667073579"/>
      </font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 tint="-0.34998626667073579"/>
      </font>
    </dxf>
    <dxf>
      <font>
        <color theme="0" tint="-0.34998626667073579"/>
      </font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theme="0" tint="-0.34998626667073579"/>
      </font>
    </dxf>
    <dxf>
      <font>
        <color theme="0" tint="-0.34998626667073579"/>
      </font>
    </dxf>
    <dxf>
      <font>
        <color rgb="FF9C5700"/>
      </font>
      <fill>
        <patternFill>
          <bgColor rgb="FFFFEB9C"/>
        </patternFill>
      </fill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jpeg"/><Relationship Id="rId3" Type="http://schemas.openxmlformats.org/officeDocument/2006/relationships/image" Target="../media/image3.jpeg"/><Relationship Id="rId7" Type="http://schemas.openxmlformats.org/officeDocument/2006/relationships/image" Target="../media/image20.jpeg"/><Relationship Id="rId12" Type="http://schemas.openxmlformats.org/officeDocument/2006/relationships/image" Target="../media/image1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19.jpeg"/><Relationship Id="rId11" Type="http://schemas.openxmlformats.org/officeDocument/2006/relationships/image" Target="../media/image24.png"/><Relationship Id="rId5" Type="http://schemas.openxmlformats.org/officeDocument/2006/relationships/image" Target="../media/image18.jpeg"/><Relationship Id="rId10" Type="http://schemas.openxmlformats.org/officeDocument/2006/relationships/image" Target="../media/image23.jpeg"/><Relationship Id="rId4" Type="http://schemas.openxmlformats.org/officeDocument/2006/relationships/image" Target="../media/image9.png"/><Relationship Id="rId9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26.png"/><Relationship Id="rId12" Type="http://schemas.openxmlformats.org/officeDocument/2006/relationships/image" Target="../media/image31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19.jpeg"/><Relationship Id="rId11" Type="http://schemas.openxmlformats.org/officeDocument/2006/relationships/image" Target="../media/image30.png"/><Relationship Id="rId5" Type="http://schemas.openxmlformats.org/officeDocument/2006/relationships/image" Target="../media/image25.jpeg"/><Relationship Id="rId10" Type="http://schemas.openxmlformats.org/officeDocument/2006/relationships/image" Target="../media/image29.jpeg"/><Relationship Id="rId4" Type="http://schemas.openxmlformats.org/officeDocument/2006/relationships/image" Target="../media/image9.png"/><Relationship Id="rId9" Type="http://schemas.openxmlformats.org/officeDocument/2006/relationships/image" Target="../media/image28.jpeg"/></Relationships>
</file>

<file path=xl/drawings/_rels/drawing4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48.jpeg"/><Relationship Id="rId21" Type="http://schemas.openxmlformats.org/officeDocument/2006/relationships/image" Target="../media/image52.jpeg"/><Relationship Id="rId42" Type="http://schemas.openxmlformats.org/officeDocument/2006/relationships/image" Target="../media/image73.jpeg"/><Relationship Id="rId63" Type="http://schemas.openxmlformats.org/officeDocument/2006/relationships/image" Target="../media/image94.png"/><Relationship Id="rId84" Type="http://schemas.openxmlformats.org/officeDocument/2006/relationships/image" Target="../media/image115.jpeg"/><Relationship Id="rId138" Type="http://schemas.openxmlformats.org/officeDocument/2006/relationships/image" Target="../media/image169.png"/><Relationship Id="rId107" Type="http://schemas.openxmlformats.org/officeDocument/2006/relationships/image" Target="../media/image138.jpeg"/><Relationship Id="rId11" Type="http://schemas.openxmlformats.org/officeDocument/2006/relationships/image" Target="../media/image42.jpeg"/><Relationship Id="rId32" Type="http://schemas.openxmlformats.org/officeDocument/2006/relationships/image" Target="../media/image63.png"/><Relationship Id="rId53" Type="http://schemas.openxmlformats.org/officeDocument/2006/relationships/image" Target="../media/image84.jpeg"/><Relationship Id="rId74" Type="http://schemas.openxmlformats.org/officeDocument/2006/relationships/image" Target="../media/image105.png"/><Relationship Id="rId128" Type="http://schemas.openxmlformats.org/officeDocument/2006/relationships/image" Target="../media/image159.jpeg"/><Relationship Id="rId149" Type="http://schemas.openxmlformats.org/officeDocument/2006/relationships/image" Target="../media/image180.png"/><Relationship Id="rId5" Type="http://schemas.openxmlformats.org/officeDocument/2006/relationships/image" Target="../media/image36.png"/><Relationship Id="rId95" Type="http://schemas.openxmlformats.org/officeDocument/2006/relationships/image" Target="../media/image126.png"/><Relationship Id="rId22" Type="http://schemas.openxmlformats.org/officeDocument/2006/relationships/image" Target="../media/image53.jpeg"/><Relationship Id="rId43" Type="http://schemas.openxmlformats.org/officeDocument/2006/relationships/image" Target="../media/image74.jpeg"/><Relationship Id="rId64" Type="http://schemas.openxmlformats.org/officeDocument/2006/relationships/image" Target="../media/image95.png"/><Relationship Id="rId118" Type="http://schemas.openxmlformats.org/officeDocument/2006/relationships/image" Target="../media/image149.jpeg"/><Relationship Id="rId139" Type="http://schemas.openxmlformats.org/officeDocument/2006/relationships/image" Target="../media/image170.png"/><Relationship Id="rId80" Type="http://schemas.openxmlformats.org/officeDocument/2006/relationships/image" Target="../media/image111.jpeg"/><Relationship Id="rId85" Type="http://schemas.openxmlformats.org/officeDocument/2006/relationships/image" Target="../media/image116.png"/><Relationship Id="rId150" Type="http://schemas.openxmlformats.org/officeDocument/2006/relationships/image" Target="../media/image181.jpeg"/><Relationship Id="rId155" Type="http://schemas.openxmlformats.org/officeDocument/2006/relationships/image" Target="../media/image186.jpeg"/><Relationship Id="rId12" Type="http://schemas.openxmlformats.org/officeDocument/2006/relationships/image" Target="../media/image43.jpeg"/><Relationship Id="rId17" Type="http://schemas.openxmlformats.org/officeDocument/2006/relationships/image" Target="../media/image48.jpeg"/><Relationship Id="rId33" Type="http://schemas.openxmlformats.org/officeDocument/2006/relationships/image" Target="../media/image64.jpeg"/><Relationship Id="rId38" Type="http://schemas.openxmlformats.org/officeDocument/2006/relationships/image" Target="../media/image69.jpeg"/><Relationship Id="rId59" Type="http://schemas.openxmlformats.org/officeDocument/2006/relationships/image" Target="../media/image90.jpeg"/><Relationship Id="rId103" Type="http://schemas.openxmlformats.org/officeDocument/2006/relationships/image" Target="../media/image134.png"/><Relationship Id="rId108" Type="http://schemas.openxmlformats.org/officeDocument/2006/relationships/image" Target="../media/image139.png"/><Relationship Id="rId124" Type="http://schemas.openxmlformats.org/officeDocument/2006/relationships/image" Target="../media/image155.jpeg"/><Relationship Id="rId129" Type="http://schemas.openxmlformats.org/officeDocument/2006/relationships/image" Target="../media/image160.jpeg"/><Relationship Id="rId54" Type="http://schemas.openxmlformats.org/officeDocument/2006/relationships/image" Target="../media/image85.jpeg"/><Relationship Id="rId70" Type="http://schemas.openxmlformats.org/officeDocument/2006/relationships/image" Target="../media/image101.jpeg"/><Relationship Id="rId75" Type="http://schemas.openxmlformats.org/officeDocument/2006/relationships/image" Target="../media/image106.png"/><Relationship Id="rId91" Type="http://schemas.openxmlformats.org/officeDocument/2006/relationships/image" Target="../media/image122.jpeg"/><Relationship Id="rId96" Type="http://schemas.openxmlformats.org/officeDocument/2006/relationships/image" Target="../media/image127.png"/><Relationship Id="rId140" Type="http://schemas.openxmlformats.org/officeDocument/2006/relationships/image" Target="../media/image171.png"/><Relationship Id="rId145" Type="http://schemas.openxmlformats.org/officeDocument/2006/relationships/image" Target="../media/image176.png"/><Relationship Id="rId1" Type="http://schemas.openxmlformats.org/officeDocument/2006/relationships/image" Target="../media/image32.png"/><Relationship Id="rId6" Type="http://schemas.openxmlformats.org/officeDocument/2006/relationships/image" Target="../media/image37.png"/><Relationship Id="rId23" Type="http://schemas.openxmlformats.org/officeDocument/2006/relationships/image" Target="../media/image54.jpeg"/><Relationship Id="rId28" Type="http://schemas.openxmlformats.org/officeDocument/2006/relationships/image" Target="../media/image59.jpeg"/><Relationship Id="rId49" Type="http://schemas.openxmlformats.org/officeDocument/2006/relationships/image" Target="../media/image80.jpeg"/><Relationship Id="rId114" Type="http://schemas.openxmlformats.org/officeDocument/2006/relationships/image" Target="../media/image145.png"/><Relationship Id="rId119" Type="http://schemas.openxmlformats.org/officeDocument/2006/relationships/image" Target="../media/image150.jpeg"/><Relationship Id="rId44" Type="http://schemas.openxmlformats.org/officeDocument/2006/relationships/image" Target="../media/image75.jpeg"/><Relationship Id="rId60" Type="http://schemas.openxmlformats.org/officeDocument/2006/relationships/image" Target="../media/image91.png"/><Relationship Id="rId65" Type="http://schemas.openxmlformats.org/officeDocument/2006/relationships/image" Target="../media/image96.jpeg"/><Relationship Id="rId81" Type="http://schemas.openxmlformats.org/officeDocument/2006/relationships/image" Target="../media/image112.jpeg"/><Relationship Id="rId86" Type="http://schemas.openxmlformats.org/officeDocument/2006/relationships/image" Target="../media/image117.png"/><Relationship Id="rId130" Type="http://schemas.openxmlformats.org/officeDocument/2006/relationships/image" Target="../media/image161.jpeg"/><Relationship Id="rId135" Type="http://schemas.openxmlformats.org/officeDocument/2006/relationships/image" Target="../media/image166.jpeg"/><Relationship Id="rId151" Type="http://schemas.openxmlformats.org/officeDocument/2006/relationships/image" Target="../media/image182.jpeg"/><Relationship Id="rId156" Type="http://schemas.openxmlformats.org/officeDocument/2006/relationships/image" Target="../media/image187.png"/><Relationship Id="rId13" Type="http://schemas.openxmlformats.org/officeDocument/2006/relationships/image" Target="../media/image44.jpeg"/><Relationship Id="rId18" Type="http://schemas.openxmlformats.org/officeDocument/2006/relationships/image" Target="../media/image49.jpeg"/><Relationship Id="rId39" Type="http://schemas.openxmlformats.org/officeDocument/2006/relationships/image" Target="../media/image70.jpeg"/><Relationship Id="rId109" Type="http://schemas.openxmlformats.org/officeDocument/2006/relationships/image" Target="../media/image140.png"/><Relationship Id="rId34" Type="http://schemas.openxmlformats.org/officeDocument/2006/relationships/image" Target="../media/image65.jpeg"/><Relationship Id="rId50" Type="http://schemas.openxmlformats.org/officeDocument/2006/relationships/image" Target="../media/image81.jpeg"/><Relationship Id="rId55" Type="http://schemas.openxmlformats.org/officeDocument/2006/relationships/image" Target="../media/image86.jpeg"/><Relationship Id="rId76" Type="http://schemas.openxmlformats.org/officeDocument/2006/relationships/image" Target="../media/image107.jpeg"/><Relationship Id="rId97" Type="http://schemas.openxmlformats.org/officeDocument/2006/relationships/image" Target="../media/image128.png"/><Relationship Id="rId104" Type="http://schemas.openxmlformats.org/officeDocument/2006/relationships/image" Target="../media/image135.jpeg"/><Relationship Id="rId120" Type="http://schemas.openxmlformats.org/officeDocument/2006/relationships/image" Target="../media/image151.jpeg"/><Relationship Id="rId125" Type="http://schemas.openxmlformats.org/officeDocument/2006/relationships/image" Target="../media/image156.jpeg"/><Relationship Id="rId141" Type="http://schemas.openxmlformats.org/officeDocument/2006/relationships/image" Target="../media/image172.jpeg"/><Relationship Id="rId146" Type="http://schemas.openxmlformats.org/officeDocument/2006/relationships/image" Target="../media/image177.png"/><Relationship Id="rId7" Type="http://schemas.openxmlformats.org/officeDocument/2006/relationships/image" Target="../media/image38.png"/><Relationship Id="rId71" Type="http://schemas.openxmlformats.org/officeDocument/2006/relationships/image" Target="../media/image102.jpeg"/><Relationship Id="rId92" Type="http://schemas.openxmlformats.org/officeDocument/2006/relationships/image" Target="../media/image123.jpeg"/><Relationship Id="rId2" Type="http://schemas.openxmlformats.org/officeDocument/2006/relationships/image" Target="../media/image33.jpeg"/><Relationship Id="rId29" Type="http://schemas.openxmlformats.org/officeDocument/2006/relationships/image" Target="../media/image60.jpeg"/><Relationship Id="rId24" Type="http://schemas.openxmlformats.org/officeDocument/2006/relationships/image" Target="../media/image55.jpeg"/><Relationship Id="rId40" Type="http://schemas.openxmlformats.org/officeDocument/2006/relationships/image" Target="../media/image71.png"/><Relationship Id="rId45" Type="http://schemas.openxmlformats.org/officeDocument/2006/relationships/image" Target="../media/image76.jpeg"/><Relationship Id="rId66" Type="http://schemas.openxmlformats.org/officeDocument/2006/relationships/image" Target="../media/image97.jpeg"/><Relationship Id="rId87" Type="http://schemas.openxmlformats.org/officeDocument/2006/relationships/image" Target="../media/image118.png"/><Relationship Id="rId110" Type="http://schemas.openxmlformats.org/officeDocument/2006/relationships/image" Target="../media/image141.png"/><Relationship Id="rId115" Type="http://schemas.openxmlformats.org/officeDocument/2006/relationships/image" Target="../media/image146.jpeg"/><Relationship Id="rId131" Type="http://schemas.openxmlformats.org/officeDocument/2006/relationships/image" Target="../media/image162.jpeg"/><Relationship Id="rId136" Type="http://schemas.openxmlformats.org/officeDocument/2006/relationships/image" Target="../media/image167.jpeg"/><Relationship Id="rId157" Type="http://schemas.openxmlformats.org/officeDocument/2006/relationships/image" Target="../media/image188.png"/><Relationship Id="rId61" Type="http://schemas.openxmlformats.org/officeDocument/2006/relationships/image" Target="../media/image92.jpeg"/><Relationship Id="rId82" Type="http://schemas.openxmlformats.org/officeDocument/2006/relationships/image" Target="../media/image113.jpeg"/><Relationship Id="rId152" Type="http://schemas.openxmlformats.org/officeDocument/2006/relationships/image" Target="../media/image183.jpeg"/><Relationship Id="rId19" Type="http://schemas.openxmlformats.org/officeDocument/2006/relationships/image" Target="../media/image50.jpeg"/><Relationship Id="rId14" Type="http://schemas.openxmlformats.org/officeDocument/2006/relationships/image" Target="../media/image45.jpeg"/><Relationship Id="rId30" Type="http://schemas.openxmlformats.org/officeDocument/2006/relationships/image" Target="../media/image61.jpeg"/><Relationship Id="rId35" Type="http://schemas.openxmlformats.org/officeDocument/2006/relationships/image" Target="../media/image66.jpeg"/><Relationship Id="rId56" Type="http://schemas.openxmlformats.org/officeDocument/2006/relationships/image" Target="../media/image87.jpeg"/><Relationship Id="rId77" Type="http://schemas.openxmlformats.org/officeDocument/2006/relationships/image" Target="../media/image108.png"/><Relationship Id="rId100" Type="http://schemas.openxmlformats.org/officeDocument/2006/relationships/image" Target="../media/image131.jpeg"/><Relationship Id="rId105" Type="http://schemas.openxmlformats.org/officeDocument/2006/relationships/image" Target="../media/image136.jpeg"/><Relationship Id="rId126" Type="http://schemas.openxmlformats.org/officeDocument/2006/relationships/image" Target="../media/image157.jpeg"/><Relationship Id="rId147" Type="http://schemas.openxmlformats.org/officeDocument/2006/relationships/image" Target="../media/image178.png"/><Relationship Id="rId8" Type="http://schemas.openxmlformats.org/officeDocument/2006/relationships/image" Target="../media/image39.jpeg"/><Relationship Id="rId51" Type="http://schemas.openxmlformats.org/officeDocument/2006/relationships/image" Target="../media/image82.jpeg"/><Relationship Id="rId72" Type="http://schemas.openxmlformats.org/officeDocument/2006/relationships/image" Target="../media/image103.jpeg"/><Relationship Id="rId93" Type="http://schemas.openxmlformats.org/officeDocument/2006/relationships/image" Target="../media/image124.png"/><Relationship Id="rId98" Type="http://schemas.openxmlformats.org/officeDocument/2006/relationships/image" Target="../media/image129.png"/><Relationship Id="rId121" Type="http://schemas.openxmlformats.org/officeDocument/2006/relationships/image" Target="../media/image152.jpeg"/><Relationship Id="rId142" Type="http://schemas.openxmlformats.org/officeDocument/2006/relationships/image" Target="../media/image173.jpeg"/><Relationship Id="rId3" Type="http://schemas.openxmlformats.org/officeDocument/2006/relationships/image" Target="../media/image34.png"/><Relationship Id="rId25" Type="http://schemas.openxmlformats.org/officeDocument/2006/relationships/image" Target="../media/image56.jpeg"/><Relationship Id="rId46" Type="http://schemas.openxmlformats.org/officeDocument/2006/relationships/image" Target="../media/image77.jpeg"/><Relationship Id="rId67" Type="http://schemas.openxmlformats.org/officeDocument/2006/relationships/image" Target="../media/image98.jpeg"/><Relationship Id="rId116" Type="http://schemas.openxmlformats.org/officeDocument/2006/relationships/image" Target="../media/image147.jpeg"/><Relationship Id="rId137" Type="http://schemas.openxmlformats.org/officeDocument/2006/relationships/image" Target="../media/image168.png"/><Relationship Id="rId20" Type="http://schemas.openxmlformats.org/officeDocument/2006/relationships/image" Target="../media/image51.jpeg"/><Relationship Id="rId41" Type="http://schemas.openxmlformats.org/officeDocument/2006/relationships/image" Target="../media/image72.jpeg"/><Relationship Id="rId62" Type="http://schemas.openxmlformats.org/officeDocument/2006/relationships/image" Target="../media/image93.jpeg"/><Relationship Id="rId83" Type="http://schemas.openxmlformats.org/officeDocument/2006/relationships/image" Target="../media/image114.png"/><Relationship Id="rId88" Type="http://schemas.openxmlformats.org/officeDocument/2006/relationships/image" Target="../media/image119.jpeg"/><Relationship Id="rId111" Type="http://schemas.openxmlformats.org/officeDocument/2006/relationships/image" Target="../media/image142.png"/><Relationship Id="rId132" Type="http://schemas.openxmlformats.org/officeDocument/2006/relationships/image" Target="../media/image163.jpeg"/><Relationship Id="rId153" Type="http://schemas.openxmlformats.org/officeDocument/2006/relationships/image" Target="../media/image184.png"/><Relationship Id="rId15" Type="http://schemas.openxmlformats.org/officeDocument/2006/relationships/image" Target="../media/image46.jpeg"/><Relationship Id="rId36" Type="http://schemas.openxmlformats.org/officeDocument/2006/relationships/image" Target="../media/image67.jpeg"/><Relationship Id="rId57" Type="http://schemas.openxmlformats.org/officeDocument/2006/relationships/image" Target="../media/image88.jpeg"/><Relationship Id="rId106" Type="http://schemas.openxmlformats.org/officeDocument/2006/relationships/image" Target="../media/image137.jpeg"/><Relationship Id="rId127" Type="http://schemas.openxmlformats.org/officeDocument/2006/relationships/image" Target="../media/image158.jpeg"/><Relationship Id="rId10" Type="http://schemas.openxmlformats.org/officeDocument/2006/relationships/image" Target="../media/image41.jpeg"/><Relationship Id="rId31" Type="http://schemas.openxmlformats.org/officeDocument/2006/relationships/image" Target="../media/image62.jpeg"/><Relationship Id="rId52" Type="http://schemas.openxmlformats.org/officeDocument/2006/relationships/image" Target="../media/image83.jpeg"/><Relationship Id="rId73" Type="http://schemas.openxmlformats.org/officeDocument/2006/relationships/image" Target="../media/image104.jpeg"/><Relationship Id="rId78" Type="http://schemas.openxmlformats.org/officeDocument/2006/relationships/image" Target="../media/image109.jpeg"/><Relationship Id="rId94" Type="http://schemas.openxmlformats.org/officeDocument/2006/relationships/image" Target="../media/image125.jpeg"/><Relationship Id="rId99" Type="http://schemas.openxmlformats.org/officeDocument/2006/relationships/image" Target="../media/image130.png"/><Relationship Id="rId101" Type="http://schemas.openxmlformats.org/officeDocument/2006/relationships/image" Target="../media/image132.jpeg"/><Relationship Id="rId122" Type="http://schemas.openxmlformats.org/officeDocument/2006/relationships/image" Target="../media/image153.jpeg"/><Relationship Id="rId143" Type="http://schemas.openxmlformats.org/officeDocument/2006/relationships/image" Target="../media/image174.png"/><Relationship Id="rId148" Type="http://schemas.openxmlformats.org/officeDocument/2006/relationships/image" Target="../media/image179.png"/><Relationship Id="rId4" Type="http://schemas.openxmlformats.org/officeDocument/2006/relationships/image" Target="../media/image35.png"/><Relationship Id="rId9" Type="http://schemas.openxmlformats.org/officeDocument/2006/relationships/image" Target="../media/image40.jpeg"/><Relationship Id="rId26" Type="http://schemas.openxmlformats.org/officeDocument/2006/relationships/image" Target="../media/image57.jpeg"/><Relationship Id="rId47" Type="http://schemas.openxmlformats.org/officeDocument/2006/relationships/image" Target="../media/image78.jpeg"/><Relationship Id="rId68" Type="http://schemas.openxmlformats.org/officeDocument/2006/relationships/image" Target="../media/image99.jpeg"/><Relationship Id="rId89" Type="http://schemas.openxmlformats.org/officeDocument/2006/relationships/image" Target="../media/image120.jpeg"/><Relationship Id="rId112" Type="http://schemas.openxmlformats.org/officeDocument/2006/relationships/image" Target="../media/image143.png"/><Relationship Id="rId133" Type="http://schemas.openxmlformats.org/officeDocument/2006/relationships/image" Target="../media/image164.png"/><Relationship Id="rId154" Type="http://schemas.openxmlformats.org/officeDocument/2006/relationships/image" Target="../media/image185.jpeg"/><Relationship Id="rId16" Type="http://schemas.openxmlformats.org/officeDocument/2006/relationships/image" Target="../media/image47.jpeg"/><Relationship Id="rId37" Type="http://schemas.openxmlformats.org/officeDocument/2006/relationships/image" Target="../media/image68.jpeg"/><Relationship Id="rId58" Type="http://schemas.openxmlformats.org/officeDocument/2006/relationships/image" Target="../media/image89.jpeg"/><Relationship Id="rId79" Type="http://schemas.openxmlformats.org/officeDocument/2006/relationships/image" Target="../media/image110.png"/><Relationship Id="rId102" Type="http://schemas.openxmlformats.org/officeDocument/2006/relationships/image" Target="../media/image133.jpeg"/><Relationship Id="rId123" Type="http://schemas.openxmlformats.org/officeDocument/2006/relationships/image" Target="../media/image154.jpeg"/><Relationship Id="rId144" Type="http://schemas.openxmlformats.org/officeDocument/2006/relationships/image" Target="../media/image175.png"/><Relationship Id="rId90" Type="http://schemas.openxmlformats.org/officeDocument/2006/relationships/image" Target="../media/image121.jpeg"/><Relationship Id="rId27" Type="http://schemas.openxmlformats.org/officeDocument/2006/relationships/image" Target="../media/image58.jpeg"/><Relationship Id="rId48" Type="http://schemas.openxmlformats.org/officeDocument/2006/relationships/image" Target="../media/image79.jpeg"/><Relationship Id="rId69" Type="http://schemas.openxmlformats.org/officeDocument/2006/relationships/image" Target="../media/image100.jpeg"/><Relationship Id="rId113" Type="http://schemas.openxmlformats.org/officeDocument/2006/relationships/image" Target="../media/image144.png"/><Relationship Id="rId134" Type="http://schemas.openxmlformats.org/officeDocument/2006/relationships/image" Target="../media/image16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596960</xdr:colOff>
      <xdr:row>19</xdr:row>
      <xdr:rowOff>66675</xdr:rowOff>
    </xdr:from>
    <xdr:to>
      <xdr:col>0</xdr:col>
      <xdr:colOff>1492250</xdr:colOff>
      <xdr:row>24</xdr:row>
      <xdr:rowOff>155514</xdr:rowOff>
    </xdr:to>
    <xdr:pic>
      <xdr:nvPicPr>
        <xdr:cNvPr id="9" name="Billed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960" y="3762375"/>
          <a:ext cx="898465" cy="89846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13</xdr:row>
      <xdr:rowOff>123825</xdr:rowOff>
    </xdr:from>
    <xdr:to>
      <xdr:col>0</xdr:col>
      <xdr:colOff>1130300</xdr:colOff>
      <xdr:row>19</xdr:row>
      <xdr:rowOff>95251</xdr:rowOff>
    </xdr:to>
    <xdr:pic>
      <xdr:nvPicPr>
        <xdr:cNvPr id="10" name="Billed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486025"/>
          <a:ext cx="1114425" cy="1114426"/>
        </a:xfrm>
        <a:prstGeom prst="rect">
          <a:avLst/>
        </a:prstGeom>
      </xdr:spPr>
    </xdr:pic>
    <xdr:clientData/>
  </xdr:twoCellAnchor>
  <xdr:twoCellAnchor editAs="oneCell">
    <xdr:from>
      <xdr:col>0</xdr:col>
      <xdr:colOff>1009649</xdr:colOff>
      <xdr:row>13</xdr:row>
      <xdr:rowOff>142875</xdr:rowOff>
    </xdr:from>
    <xdr:to>
      <xdr:col>1</xdr:col>
      <xdr:colOff>44450</xdr:colOff>
      <xdr:row>19</xdr:row>
      <xdr:rowOff>82551</xdr:rowOff>
    </xdr:to>
    <xdr:pic>
      <xdr:nvPicPr>
        <xdr:cNvPr id="11" name="Picture 3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09649" y="2505075"/>
          <a:ext cx="1085851" cy="1085851"/>
        </a:xfrm>
        <a:prstGeom prst="rect">
          <a:avLst/>
        </a:prstGeom>
        <a:noFill/>
      </xdr:spPr>
    </xdr:pic>
    <xdr:clientData/>
  </xdr:twoCellAnchor>
  <xdr:oneCellAnchor>
    <xdr:from>
      <xdr:col>0</xdr:col>
      <xdr:colOff>558860</xdr:colOff>
      <xdr:row>78</xdr:row>
      <xdr:rowOff>158545</xdr:rowOff>
    </xdr:from>
    <xdr:ext cx="898465" cy="898465"/>
    <xdr:pic>
      <xdr:nvPicPr>
        <xdr:cNvPr id="26" name="Billede 25">
          <a:extLst>
            <a:ext uri="{FF2B5EF4-FFF2-40B4-BE49-F238E27FC236}">
              <a16:creationId xmlns:a16="http://schemas.microsoft.com/office/drawing/2014/main" id="{AAC8F8D7-52D7-4612-8732-C7659EC8C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860" y="13598320"/>
          <a:ext cx="898465" cy="898465"/>
        </a:xfrm>
        <a:prstGeom prst="rect">
          <a:avLst/>
        </a:prstGeom>
      </xdr:spPr>
    </xdr:pic>
    <xdr:clientData/>
  </xdr:oneCellAnchor>
  <xdr:oneCellAnchor>
    <xdr:from>
      <xdr:col>0</xdr:col>
      <xdr:colOff>19051</xdr:colOff>
      <xdr:row>72</xdr:row>
      <xdr:rowOff>85725</xdr:rowOff>
    </xdr:from>
    <xdr:ext cx="1038224" cy="1038225"/>
    <xdr:pic>
      <xdr:nvPicPr>
        <xdr:cNvPr id="29" name="Billede 28">
          <a:extLst>
            <a:ext uri="{FF2B5EF4-FFF2-40B4-BE49-F238E27FC236}">
              <a16:creationId xmlns:a16="http://schemas.microsoft.com/office/drawing/2014/main" id="{D6B7F103-31F8-4A17-9E86-A9C255690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1" y="12553950"/>
          <a:ext cx="1038224" cy="1038225"/>
        </a:xfrm>
        <a:prstGeom prst="rect">
          <a:avLst/>
        </a:prstGeom>
      </xdr:spPr>
    </xdr:pic>
    <xdr:clientData/>
  </xdr:oneCellAnchor>
  <xdr:oneCellAnchor>
    <xdr:from>
      <xdr:col>0</xdr:col>
      <xdr:colOff>933449</xdr:colOff>
      <xdr:row>72</xdr:row>
      <xdr:rowOff>95250</xdr:rowOff>
    </xdr:from>
    <xdr:ext cx="1028701" cy="1028701"/>
    <xdr:pic>
      <xdr:nvPicPr>
        <xdr:cNvPr id="30" name="Picture 3">
          <a:extLst>
            <a:ext uri="{FF2B5EF4-FFF2-40B4-BE49-F238E27FC236}">
              <a16:creationId xmlns:a16="http://schemas.microsoft.com/office/drawing/2014/main" id="{EF81676A-D8FB-4BB5-9E82-3F6F50ED8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33449" y="12563475"/>
          <a:ext cx="1028701" cy="1028701"/>
        </a:xfrm>
        <a:prstGeom prst="rect">
          <a:avLst/>
        </a:prstGeom>
        <a:noFill/>
      </xdr:spPr>
    </xdr:pic>
    <xdr:clientData/>
  </xdr:oneCellAnchor>
  <xdr:twoCellAnchor editAs="oneCell">
    <xdr:from>
      <xdr:col>22</xdr:col>
      <xdr:colOff>122665</xdr:colOff>
      <xdr:row>0</xdr:row>
      <xdr:rowOff>125777</xdr:rowOff>
    </xdr:from>
    <xdr:to>
      <xdr:col>24</xdr:col>
      <xdr:colOff>971</xdr:colOff>
      <xdr:row>2</xdr:row>
      <xdr:rowOff>0</xdr:rowOff>
    </xdr:to>
    <xdr:pic>
      <xdr:nvPicPr>
        <xdr:cNvPr id="17" name="Picture 3">
          <a:extLst>
            <a:ext uri="{FF2B5EF4-FFF2-40B4-BE49-F238E27FC236}">
              <a16:creationId xmlns:a16="http://schemas.microsoft.com/office/drawing/2014/main" id="{F6A9F930-F88B-4615-AC9B-340E57A43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994522" y="125777"/>
          <a:ext cx="563652" cy="563652"/>
        </a:xfrm>
        <a:prstGeom prst="rect">
          <a:avLst/>
        </a:prstGeom>
      </xdr:spPr>
    </xdr:pic>
    <xdr:clientData/>
  </xdr:twoCellAnchor>
  <xdr:twoCellAnchor editAs="oneCell">
    <xdr:from>
      <xdr:col>3</xdr:col>
      <xdr:colOff>91421</xdr:colOff>
      <xdr:row>60</xdr:row>
      <xdr:rowOff>7282</xdr:rowOff>
    </xdr:from>
    <xdr:to>
      <xdr:col>4</xdr:col>
      <xdr:colOff>235606</xdr:colOff>
      <xdr:row>60</xdr:row>
      <xdr:rowOff>484842</xdr:rowOff>
    </xdr:to>
    <xdr:pic>
      <xdr:nvPicPr>
        <xdr:cNvPr id="18" name="Billede 17">
          <a:extLst>
            <a:ext uri="{FF2B5EF4-FFF2-40B4-BE49-F238E27FC236}">
              <a16:creationId xmlns:a16="http://schemas.microsoft.com/office/drawing/2014/main" id="{10EDECF7-E92B-4684-A799-417F57974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58421" y="10532407"/>
          <a:ext cx="480735" cy="480735"/>
        </a:xfrm>
        <a:prstGeom prst="rect">
          <a:avLst/>
        </a:prstGeom>
      </xdr:spPr>
    </xdr:pic>
    <xdr:clientData/>
  </xdr:twoCellAnchor>
  <xdr:twoCellAnchor editAs="oneCell">
    <xdr:from>
      <xdr:col>7</xdr:col>
      <xdr:colOff>71645</xdr:colOff>
      <xdr:row>60</xdr:row>
      <xdr:rowOff>6559</xdr:rowOff>
    </xdr:from>
    <xdr:to>
      <xdr:col>8</xdr:col>
      <xdr:colOff>217279</xdr:colOff>
      <xdr:row>60</xdr:row>
      <xdr:rowOff>485568</xdr:rowOff>
    </xdr:to>
    <xdr:pic>
      <xdr:nvPicPr>
        <xdr:cNvPr id="20" name="Billede 19">
          <a:extLst>
            <a:ext uri="{FF2B5EF4-FFF2-40B4-BE49-F238E27FC236}">
              <a16:creationId xmlns:a16="http://schemas.microsoft.com/office/drawing/2014/main" id="{0E6958F3-D9E5-4FCE-89A0-3153D3220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72145" y="10531684"/>
          <a:ext cx="482184" cy="482184"/>
        </a:xfrm>
        <a:prstGeom prst="rect">
          <a:avLst/>
        </a:prstGeom>
      </xdr:spPr>
    </xdr:pic>
    <xdr:clientData/>
  </xdr:twoCellAnchor>
  <xdr:twoCellAnchor editAs="oneCell">
    <xdr:from>
      <xdr:col>3</xdr:col>
      <xdr:colOff>53495</xdr:colOff>
      <xdr:row>1</xdr:row>
      <xdr:rowOff>10918</xdr:rowOff>
    </xdr:from>
    <xdr:to>
      <xdr:col>4</xdr:col>
      <xdr:colOff>199550</xdr:colOff>
      <xdr:row>1</xdr:row>
      <xdr:rowOff>483544</xdr:rowOff>
    </xdr:to>
    <xdr:pic>
      <xdr:nvPicPr>
        <xdr:cNvPr id="28" name="Billede 27">
          <a:extLst>
            <a:ext uri="{FF2B5EF4-FFF2-40B4-BE49-F238E27FC236}">
              <a16:creationId xmlns:a16="http://schemas.microsoft.com/office/drawing/2014/main" id="{B488EF02-C25B-4BA0-8ED6-4056B5195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20495" y="201418"/>
          <a:ext cx="472626" cy="472626"/>
        </a:xfrm>
        <a:prstGeom prst="rect">
          <a:avLst/>
        </a:prstGeom>
      </xdr:spPr>
    </xdr:pic>
    <xdr:clientData/>
  </xdr:twoCellAnchor>
  <xdr:twoCellAnchor editAs="oneCell">
    <xdr:from>
      <xdr:col>11</xdr:col>
      <xdr:colOff>41565</xdr:colOff>
      <xdr:row>60</xdr:row>
      <xdr:rowOff>9897</xdr:rowOff>
    </xdr:from>
    <xdr:to>
      <xdr:col>12</xdr:col>
      <xdr:colOff>164810</xdr:colOff>
      <xdr:row>60</xdr:row>
      <xdr:rowOff>466517</xdr:rowOff>
    </xdr:to>
    <xdr:pic>
      <xdr:nvPicPr>
        <xdr:cNvPr id="39" name="Billede 38">
          <a:extLst>
            <a:ext uri="{FF2B5EF4-FFF2-40B4-BE49-F238E27FC236}">
              <a16:creationId xmlns:a16="http://schemas.microsoft.com/office/drawing/2014/main" id="{254DE8FD-394F-452B-83A2-5F2C31C3C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75565" y="10535022"/>
          <a:ext cx="459795" cy="459795"/>
        </a:xfrm>
        <a:prstGeom prst="rect">
          <a:avLst/>
        </a:prstGeom>
      </xdr:spPr>
    </xdr:pic>
    <xdr:clientData/>
  </xdr:twoCellAnchor>
  <xdr:twoCellAnchor editAs="oneCell">
    <xdr:from>
      <xdr:col>27</xdr:col>
      <xdr:colOff>571500</xdr:colOff>
      <xdr:row>53</xdr:row>
      <xdr:rowOff>82826</xdr:rowOff>
    </xdr:from>
    <xdr:to>
      <xdr:col>27</xdr:col>
      <xdr:colOff>1592573</xdr:colOff>
      <xdr:row>56</xdr:row>
      <xdr:rowOff>85035</xdr:rowOff>
    </xdr:to>
    <xdr:pic>
      <xdr:nvPicPr>
        <xdr:cNvPr id="25" name="Picture 1">
          <a:extLst>
            <a:ext uri="{FF2B5EF4-FFF2-40B4-BE49-F238E27FC236}">
              <a16:creationId xmlns:a16="http://schemas.microsoft.com/office/drawing/2014/main" id="{6E813DFB-B5DF-4394-90DB-BDAC3C2F5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537674" y="9251674"/>
          <a:ext cx="1017898" cy="5768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27</xdr:col>
      <xdr:colOff>654326</xdr:colOff>
      <xdr:row>113</xdr:row>
      <xdr:rowOff>82826</xdr:rowOff>
    </xdr:from>
    <xdr:to>
      <xdr:col>27</xdr:col>
      <xdr:colOff>1669049</xdr:colOff>
      <xdr:row>117</xdr:row>
      <xdr:rowOff>830</xdr:rowOff>
    </xdr:to>
    <xdr:pic>
      <xdr:nvPicPr>
        <xdr:cNvPr id="27" name="Picture 1">
          <a:extLst>
            <a:ext uri="{FF2B5EF4-FFF2-40B4-BE49-F238E27FC236}">
              <a16:creationId xmlns:a16="http://schemas.microsoft.com/office/drawing/2014/main" id="{167647E0-8520-469D-8D6B-2B356A8AD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620500" y="19580087"/>
          <a:ext cx="1017898" cy="5768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11</xdr:col>
      <xdr:colOff>93979</xdr:colOff>
      <xdr:row>1</xdr:row>
      <xdr:rowOff>23235</xdr:rowOff>
    </xdr:from>
    <xdr:to>
      <xdr:col>12</xdr:col>
      <xdr:colOff>217487</xdr:colOff>
      <xdr:row>1</xdr:row>
      <xdr:rowOff>473315</xdr:rowOff>
    </xdr:to>
    <xdr:pic>
      <xdr:nvPicPr>
        <xdr:cNvPr id="23" name="Billede 22">
          <a:extLst>
            <a:ext uri="{FF2B5EF4-FFF2-40B4-BE49-F238E27FC236}">
              <a16:creationId xmlns:a16="http://schemas.microsoft.com/office/drawing/2014/main" id="{50102E21-5BB2-4069-8A38-663DA93DA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73550" y="213735"/>
          <a:ext cx="450080" cy="450080"/>
        </a:xfrm>
        <a:prstGeom prst="rect">
          <a:avLst/>
        </a:prstGeom>
      </xdr:spPr>
    </xdr:pic>
    <xdr:clientData/>
  </xdr:twoCellAnchor>
  <xdr:twoCellAnchor editAs="oneCell">
    <xdr:from>
      <xdr:col>22</xdr:col>
      <xdr:colOff>190500</xdr:colOff>
      <xdr:row>60</xdr:row>
      <xdr:rowOff>66675</xdr:rowOff>
    </xdr:from>
    <xdr:to>
      <xdr:col>23</xdr:col>
      <xdr:colOff>94673</xdr:colOff>
      <xdr:row>60</xdr:row>
      <xdr:rowOff>447548</xdr:rowOff>
    </xdr:to>
    <xdr:pic>
      <xdr:nvPicPr>
        <xdr:cNvPr id="36" name="Picture 5">
          <a:extLst>
            <a:ext uri="{FF2B5EF4-FFF2-40B4-BE49-F238E27FC236}">
              <a16:creationId xmlns:a16="http://schemas.microsoft.com/office/drawing/2014/main" id="{D5878865-AB9F-4AF7-AB83-C0952BDDB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705850" y="10382250"/>
          <a:ext cx="252116" cy="384048"/>
        </a:xfrm>
        <a:prstGeom prst="rect">
          <a:avLst/>
        </a:prstGeom>
      </xdr:spPr>
    </xdr:pic>
    <xdr:clientData/>
  </xdr:twoCellAnchor>
  <xdr:twoCellAnchor editAs="oneCell">
    <xdr:from>
      <xdr:col>24</xdr:col>
      <xdr:colOff>261769</xdr:colOff>
      <xdr:row>1</xdr:row>
      <xdr:rowOff>32217</xdr:rowOff>
    </xdr:from>
    <xdr:to>
      <xdr:col>25</xdr:col>
      <xdr:colOff>81691</xdr:colOff>
      <xdr:row>1</xdr:row>
      <xdr:rowOff>431706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B4C9178-7DEF-416B-B0E0-3EEF60B53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823055" y="222717"/>
          <a:ext cx="182779" cy="399489"/>
        </a:xfrm>
        <a:prstGeom prst="rect">
          <a:avLst/>
        </a:prstGeom>
      </xdr:spPr>
    </xdr:pic>
    <xdr:clientData/>
  </xdr:twoCellAnchor>
  <xdr:twoCellAnchor editAs="oneCell">
    <xdr:from>
      <xdr:col>26</xdr:col>
      <xdr:colOff>571500</xdr:colOff>
      <xdr:row>53</xdr:row>
      <xdr:rowOff>81642</xdr:rowOff>
    </xdr:from>
    <xdr:to>
      <xdr:col>26</xdr:col>
      <xdr:colOff>1154878</xdr:colOff>
      <xdr:row>56</xdr:row>
      <xdr:rowOff>93520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01FA5A-03AC-409E-9A69-03E611A36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368643" y="9307285"/>
          <a:ext cx="583378" cy="5833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26</xdr:col>
      <xdr:colOff>462643</xdr:colOff>
      <xdr:row>113</xdr:row>
      <xdr:rowOff>68035</xdr:rowOff>
    </xdr:from>
    <xdr:to>
      <xdr:col>26</xdr:col>
      <xdr:colOff>1046021</xdr:colOff>
      <xdr:row>116</xdr:row>
      <xdr:rowOff>161556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6198FD61-4C63-4B60-9F91-E607187DB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259786" y="19662321"/>
          <a:ext cx="583378" cy="5833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61232</xdr:colOff>
      <xdr:row>1</xdr:row>
      <xdr:rowOff>20410</xdr:rowOff>
    </xdr:from>
    <xdr:to>
      <xdr:col>8</xdr:col>
      <xdr:colOff>193680</xdr:colOff>
      <xdr:row>1</xdr:row>
      <xdr:rowOff>479429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4294B4D0-0CFE-434F-8755-566749D04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34518" y="210910"/>
          <a:ext cx="459019" cy="459019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1</xdr:row>
      <xdr:rowOff>20411</xdr:rowOff>
    </xdr:from>
    <xdr:to>
      <xdr:col>16</xdr:col>
      <xdr:colOff>218758</xdr:colOff>
      <xdr:row>1</xdr:row>
      <xdr:rowOff>456883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EF6D35E2-95BF-4BB0-8DEB-6EEC435F9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395357" y="210911"/>
          <a:ext cx="436472" cy="436472"/>
        </a:xfrm>
        <a:prstGeom prst="rect">
          <a:avLst/>
        </a:prstGeom>
      </xdr:spPr>
    </xdr:pic>
    <xdr:clientData/>
  </xdr:twoCellAnchor>
  <xdr:oneCellAnchor>
    <xdr:from>
      <xdr:col>18</xdr:col>
      <xdr:colOff>122665</xdr:colOff>
      <xdr:row>0</xdr:row>
      <xdr:rowOff>137342</xdr:rowOff>
    </xdr:from>
    <xdr:ext cx="531449" cy="531449"/>
    <xdr:pic>
      <xdr:nvPicPr>
        <xdr:cNvPr id="7" name="Picture 3">
          <a:extLst>
            <a:ext uri="{FF2B5EF4-FFF2-40B4-BE49-F238E27FC236}">
              <a16:creationId xmlns:a16="http://schemas.microsoft.com/office/drawing/2014/main" id="{A078895D-FB24-456F-A1BA-D2651955F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61665" y="137342"/>
          <a:ext cx="531449" cy="531449"/>
        </a:xfrm>
        <a:prstGeom prst="rect">
          <a:avLst/>
        </a:prstGeom>
      </xdr:spPr>
    </xdr:pic>
    <xdr:clientData/>
  </xdr:oneCellAnchor>
  <xdr:oneCellAnchor>
    <xdr:from>
      <xdr:col>20</xdr:col>
      <xdr:colOff>261769</xdr:colOff>
      <xdr:row>1</xdr:row>
      <xdr:rowOff>65800</xdr:rowOff>
    </xdr:from>
    <xdr:ext cx="160101" cy="332323"/>
    <xdr:pic>
      <xdr:nvPicPr>
        <xdr:cNvPr id="8" name="Picture 3">
          <a:extLst>
            <a:ext uri="{FF2B5EF4-FFF2-40B4-BE49-F238E27FC236}">
              <a16:creationId xmlns:a16="http://schemas.microsoft.com/office/drawing/2014/main" id="{DA2B6D63-DB72-47F4-892C-6AF47AD02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181126" y="256300"/>
          <a:ext cx="160101" cy="332323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558860</xdr:colOff>
      <xdr:row>20</xdr:row>
      <xdr:rowOff>139495</xdr:rowOff>
    </xdr:from>
    <xdr:to>
      <xdr:col>0</xdr:col>
      <xdr:colOff>1454150</xdr:colOff>
      <xdr:row>26</xdr:row>
      <xdr:rowOff>69586</xdr:rowOff>
    </xdr:to>
    <xdr:pic>
      <xdr:nvPicPr>
        <xdr:cNvPr id="35" name="Billede 34">
          <a:extLst>
            <a:ext uri="{FF2B5EF4-FFF2-40B4-BE49-F238E27FC236}">
              <a16:creationId xmlns:a16="http://schemas.microsoft.com/office/drawing/2014/main" id="{83890F61-9B81-4B63-A375-6A3300630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860" y="4130470"/>
          <a:ext cx="898465" cy="8984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152398</xdr:rowOff>
    </xdr:from>
    <xdr:to>
      <xdr:col>0</xdr:col>
      <xdr:colOff>1085851</xdr:colOff>
      <xdr:row>19</xdr:row>
      <xdr:rowOff>150812</xdr:rowOff>
    </xdr:to>
    <xdr:pic>
      <xdr:nvPicPr>
        <xdr:cNvPr id="40" name="Billede 39">
          <a:extLst>
            <a:ext uri="{FF2B5EF4-FFF2-40B4-BE49-F238E27FC236}">
              <a16:creationId xmlns:a16="http://schemas.microsoft.com/office/drawing/2014/main" id="{1BFF604A-0127-4EDE-8C77-BCDF67C87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00373"/>
          <a:ext cx="1085851" cy="1085852"/>
        </a:xfrm>
        <a:prstGeom prst="rect">
          <a:avLst/>
        </a:prstGeom>
      </xdr:spPr>
    </xdr:pic>
    <xdr:clientData/>
  </xdr:twoCellAnchor>
  <xdr:twoCellAnchor editAs="oneCell">
    <xdr:from>
      <xdr:col>0</xdr:col>
      <xdr:colOff>962024</xdr:colOff>
      <xdr:row>14</xdr:row>
      <xdr:rowOff>142874</xdr:rowOff>
    </xdr:from>
    <xdr:to>
      <xdr:col>1</xdr:col>
      <xdr:colOff>488</xdr:colOff>
      <xdr:row>19</xdr:row>
      <xdr:rowOff>144462</xdr:rowOff>
    </xdr:to>
    <xdr:pic>
      <xdr:nvPicPr>
        <xdr:cNvPr id="41" name="Picture 3">
          <a:extLst>
            <a:ext uri="{FF2B5EF4-FFF2-40B4-BE49-F238E27FC236}">
              <a16:creationId xmlns:a16="http://schemas.microsoft.com/office/drawing/2014/main" id="{653FE336-37AE-41E5-9A4D-2628FE85E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62024" y="2990849"/>
          <a:ext cx="1085851" cy="1085851"/>
        </a:xfrm>
        <a:prstGeom prst="rect">
          <a:avLst/>
        </a:prstGeom>
        <a:noFill/>
      </xdr:spPr>
    </xdr:pic>
    <xdr:clientData/>
  </xdr:twoCellAnchor>
  <xdr:twoCellAnchor editAs="oneCell">
    <xdr:from>
      <xdr:col>31</xdr:col>
      <xdr:colOff>458932</xdr:colOff>
      <xdr:row>55</xdr:row>
      <xdr:rowOff>51954</xdr:rowOff>
    </xdr:from>
    <xdr:to>
      <xdr:col>31</xdr:col>
      <xdr:colOff>1473655</xdr:colOff>
      <xdr:row>58</xdr:row>
      <xdr:rowOff>135270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F2032E2-4D35-4AC3-BBB8-F0E11C82A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339205" y="9828068"/>
          <a:ext cx="1017898" cy="5768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94781</xdr:colOff>
      <xdr:row>1</xdr:row>
      <xdr:rowOff>10645</xdr:rowOff>
    </xdr:from>
    <xdr:to>
      <xdr:col>4</xdr:col>
      <xdr:colOff>185638</xdr:colOff>
      <xdr:row>1</xdr:row>
      <xdr:rowOff>434877</xdr:rowOff>
    </xdr:to>
    <xdr:pic>
      <xdr:nvPicPr>
        <xdr:cNvPr id="54" name="Billede 53">
          <a:extLst>
            <a:ext uri="{FF2B5EF4-FFF2-40B4-BE49-F238E27FC236}">
              <a16:creationId xmlns:a16="http://schemas.microsoft.com/office/drawing/2014/main" id="{F3D1EF38-4267-436C-B0F2-374CBE1DC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761781" y="177333"/>
          <a:ext cx="424232" cy="424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99786</xdr:colOff>
      <xdr:row>0</xdr:row>
      <xdr:rowOff>154215</xdr:rowOff>
    </xdr:from>
    <xdr:ext cx="476250" cy="476250"/>
    <xdr:pic>
      <xdr:nvPicPr>
        <xdr:cNvPr id="4" name="Billede 3">
          <a:extLst>
            <a:ext uri="{FF2B5EF4-FFF2-40B4-BE49-F238E27FC236}">
              <a16:creationId xmlns:a16="http://schemas.microsoft.com/office/drawing/2014/main" id="{9B834040-9957-47EB-96B5-DA1B5CC3D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100286" y="154215"/>
          <a:ext cx="476250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153080</xdr:colOff>
      <xdr:row>1</xdr:row>
      <xdr:rowOff>18143</xdr:rowOff>
    </xdr:from>
    <xdr:to>
      <xdr:col>12</xdr:col>
      <xdr:colOff>289604</xdr:colOff>
      <xdr:row>1</xdr:row>
      <xdr:rowOff>488042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85AE540C-9A34-4E74-9EED-A55446415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487080" y="184831"/>
          <a:ext cx="469899" cy="469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122011</xdr:colOff>
      <xdr:row>1</xdr:row>
      <xdr:rowOff>37191</xdr:rowOff>
    </xdr:from>
    <xdr:to>
      <xdr:col>24</xdr:col>
      <xdr:colOff>198210</xdr:colOff>
      <xdr:row>1</xdr:row>
      <xdr:rowOff>446765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56042C6A-8344-4DE0-A5A3-0FC8C4B05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956574" y="203879"/>
          <a:ext cx="409574" cy="409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190500</xdr:colOff>
      <xdr:row>1</xdr:row>
      <xdr:rowOff>52896</xdr:rowOff>
    </xdr:from>
    <xdr:to>
      <xdr:col>27</xdr:col>
      <xdr:colOff>215900</xdr:colOff>
      <xdr:row>1</xdr:row>
      <xdr:rowOff>447390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AA08F814-9765-4F1B-9A7D-07580FC6A4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382250" y="219584"/>
          <a:ext cx="394494" cy="394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160733</xdr:colOff>
      <xdr:row>1</xdr:row>
      <xdr:rowOff>35718</xdr:rowOff>
    </xdr:from>
    <xdr:to>
      <xdr:col>16</xdr:col>
      <xdr:colOff>216295</xdr:colOff>
      <xdr:row>1</xdr:row>
      <xdr:rowOff>480218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DF886591-717C-4BBE-B679-52D995FCE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530577" y="202406"/>
          <a:ext cx="424656" cy="44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19</xdr:col>
      <xdr:colOff>99786</xdr:colOff>
      <xdr:row>1</xdr:row>
      <xdr:rowOff>25285</xdr:rowOff>
    </xdr:from>
    <xdr:ext cx="433387" cy="433387"/>
    <xdr:pic>
      <xdr:nvPicPr>
        <xdr:cNvPr id="9" name="Billede 8">
          <a:extLst>
            <a:ext uri="{FF2B5EF4-FFF2-40B4-BE49-F238E27FC236}">
              <a16:creationId xmlns:a16="http://schemas.microsoft.com/office/drawing/2014/main" id="{9F10AF76-A2B3-47EF-985B-D13CC22DB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434161" y="191973"/>
          <a:ext cx="433387" cy="4333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29</xdr:col>
      <xdr:colOff>299016</xdr:colOff>
      <xdr:row>55</xdr:row>
      <xdr:rowOff>35718</xdr:rowOff>
    </xdr:from>
    <xdr:to>
      <xdr:col>30</xdr:col>
      <xdr:colOff>501394</xdr:colOff>
      <xdr:row>58</xdr:row>
      <xdr:rowOff>119034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2E6D3BFB-3EA8-4B61-94DA-0C21DC28C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514704" y="9882187"/>
          <a:ext cx="583378" cy="5833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558860</xdr:colOff>
      <xdr:row>20</xdr:row>
      <xdr:rowOff>139495</xdr:rowOff>
    </xdr:from>
    <xdr:to>
      <xdr:col>0</xdr:col>
      <xdr:colOff>1454150</xdr:colOff>
      <xdr:row>25</xdr:row>
      <xdr:rowOff>48722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7A4CA978-F18C-4197-AADC-B070AE7DF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035" y="4133645"/>
          <a:ext cx="895290" cy="8952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152398</xdr:rowOff>
    </xdr:from>
    <xdr:to>
      <xdr:col>0</xdr:col>
      <xdr:colOff>1085851</xdr:colOff>
      <xdr:row>19</xdr:row>
      <xdr:rowOff>312964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6A5568E3-56CD-409C-91A9-080F2142F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00373"/>
          <a:ext cx="1085851" cy="1085852"/>
        </a:xfrm>
        <a:prstGeom prst="rect">
          <a:avLst/>
        </a:prstGeom>
      </xdr:spPr>
    </xdr:pic>
    <xdr:clientData/>
  </xdr:twoCellAnchor>
  <xdr:twoCellAnchor editAs="oneCell">
    <xdr:from>
      <xdr:col>0</xdr:col>
      <xdr:colOff>962024</xdr:colOff>
      <xdr:row>14</xdr:row>
      <xdr:rowOff>142874</xdr:rowOff>
    </xdr:from>
    <xdr:to>
      <xdr:col>0</xdr:col>
      <xdr:colOff>2048363</xdr:colOff>
      <xdr:row>19</xdr:row>
      <xdr:rowOff>293914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5C4CE59-8F0E-4273-96BA-7DF693E64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65199" y="2994024"/>
          <a:ext cx="1079989" cy="1082676"/>
        </a:xfrm>
        <a:prstGeom prst="rect">
          <a:avLst/>
        </a:prstGeom>
        <a:noFill/>
      </xdr:spPr>
    </xdr:pic>
    <xdr:clientData/>
  </xdr:twoCellAnchor>
  <xdr:twoCellAnchor editAs="oneCell">
    <xdr:from>
      <xdr:col>33</xdr:col>
      <xdr:colOff>458932</xdr:colOff>
      <xdr:row>55</xdr:row>
      <xdr:rowOff>51954</xdr:rowOff>
    </xdr:from>
    <xdr:to>
      <xdr:col>33</xdr:col>
      <xdr:colOff>1473655</xdr:colOff>
      <xdr:row>58</xdr:row>
      <xdr:rowOff>135271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2427A12A-7BDD-4FE4-991A-BC628EA75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089082" y="9707129"/>
          <a:ext cx="1017898" cy="57226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3</xdr:col>
      <xdr:colOff>35690</xdr:colOff>
      <xdr:row>1</xdr:row>
      <xdr:rowOff>18229</xdr:rowOff>
    </xdr:from>
    <xdr:ext cx="440560" cy="440560"/>
    <xdr:pic>
      <xdr:nvPicPr>
        <xdr:cNvPr id="9" name="Billede 8">
          <a:extLst>
            <a:ext uri="{FF2B5EF4-FFF2-40B4-BE49-F238E27FC236}">
              <a16:creationId xmlns:a16="http://schemas.microsoft.com/office/drawing/2014/main" id="{78091D87-A52B-4FAD-AFA6-93371ED0D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580226" y="181515"/>
          <a:ext cx="440560" cy="440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72571</xdr:colOff>
      <xdr:row>0</xdr:row>
      <xdr:rowOff>136072</xdr:rowOff>
    </xdr:from>
    <xdr:ext cx="476250" cy="476250"/>
    <xdr:pic>
      <xdr:nvPicPr>
        <xdr:cNvPr id="11" name="Billede 10">
          <a:extLst>
            <a:ext uri="{FF2B5EF4-FFF2-40B4-BE49-F238E27FC236}">
              <a16:creationId xmlns:a16="http://schemas.microsoft.com/office/drawing/2014/main" id="{00B77037-9D79-45EB-86AD-922328F00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045857" y="136072"/>
          <a:ext cx="476250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23</xdr:col>
      <xdr:colOff>127003</xdr:colOff>
      <xdr:row>1</xdr:row>
      <xdr:rowOff>21346</xdr:rowOff>
    </xdr:from>
    <xdr:ext cx="441298" cy="441298"/>
    <xdr:pic>
      <xdr:nvPicPr>
        <xdr:cNvPr id="17" name="Billede 16">
          <a:extLst>
            <a:ext uri="{FF2B5EF4-FFF2-40B4-BE49-F238E27FC236}">
              <a16:creationId xmlns:a16="http://schemas.microsoft.com/office/drawing/2014/main" id="{BEC32A52-CD04-4EA3-A371-28AC360AA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388932" y="184632"/>
          <a:ext cx="441298" cy="441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19</xdr:col>
      <xdr:colOff>154214</xdr:colOff>
      <xdr:row>0</xdr:row>
      <xdr:rowOff>145143</xdr:rowOff>
    </xdr:from>
    <xdr:ext cx="457200" cy="457200"/>
    <xdr:pic>
      <xdr:nvPicPr>
        <xdr:cNvPr id="20" name="Billede 19">
          <a:extLst>
            <a:ext uri="{FF2B5EF4-FFF2-40B4-BE49-F238E27FC236}">
              <a16:creationId xmlns:a16="http://schemas.microsoft.com/office/drawing/2014/main" id="{6D816EAE-B913-42DB-A020-560ADED42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760607" y="145143"/>
          <a:ext cx="4572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127000</xdr:colOff>
      <xdr:row>1</xdr:row>
      <xdr:rowOff>907</xdr:rowOff>
    </xdr:from>
    <xdr:to>
      <xdr:col>12</xdr:col>
      <xdr:colOff>256719</xdr:colOff>
      <xdr:row>1</xdr:row>
      <xdr:rowOff>457198</xdr:rowOff>
    </xdr:to>
    <xdr:pic>
      <xdr:nvPicPr>
        <xdr:cNvPr id="21" name="Billede 20">
          <a:extLst>
            <a:ext uri="{FF2B5EF4-FFF2-40B4-BE49-F238E27FC236}">
              <a16:creationId xmlns:a16="http://schemas.microsoft.com/office/drawing/2014/main" id="{B2B9487E-6D60-4DDD-A6D2-519862C891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406571" y="164193"/>
          <a:ext cx="456291" cy="4562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136072</xdr:colOff>
      <xdr:row>1</xdr:row>
      <xdr:rowOff>27214</xdr:rowOff>
    </xdr:from>
    <xdr:to>
      <xdr:col>16</xdr:col>
      <xdr:colOff>246744</xdr:colOff>
      <xdr:row>1</xdr:row>
      <xdr:rowOff>478064</xdr:rowOff>
    </xdr:to>
    <xdr:pic>
      <xdr:nvPicPr>
        <xdr:cNvPr id="26" name="Billede 25">
          <a:extLst>
            <a:ext uri="{FF2B5EF4-FFF2-40B4-BE49-F238E27FC236}">
              <a16:creationId xmlns:a16="http://schemas.microsoft.com/office/drawing/2014/main" id="{1430743A-5F99-415D-A92A-AEA427E50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785429" y="190500"/>
          <a:ext cx="437244" cy="450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155122</xdr:colOff>
      <xdr:row>0</xdr:row>
      <xdr:rowOff>130041</xdr:rowOff>
    </xdr:from>
    <xdr:to>
      <xdr:col>27</xdr:col>
      <xdr:colOff>208644</xdr:colOff>
      <xdr:row>1</xdr:row>
      <xdr:rowOff>440227</xdr:rowOff>
    </xdr:to>
    <xdr:pic>
      <xdr:nvPicPr>
        <xdr:cNvPr id="27" name="Billede 26">
          <a:extLst>
            <a:ext uri="{FF2B5EF4-FFF2-40B4-BE49-F238E27FC236}">
              <a16:creationId xmlns:a16="http://schemas.microsoft.com/office/drawing/2014/main" id="{C6E5DDB7-C6EC-4A67-9DA8-D342D7381A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396765" y="130041"/>
          <a:ext cx="380093" cy="473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174172</xdr:colOff>
      <xdr:row>1</xdr:row>
      <xdr:rowOff>63500</xdr:rowOff>
    </xdr:from>
    <xdr:to>
      <xdr:col>29</xdr:col>
      <xdr:colOff>234043</xdr:colOff>
      <xdr:row>1</xdr:row>
      <xdr:rowOff>463550</xdr:rowOff>
    </xdr:to>
    <xdr:pic>
      <xdr:nvPicPr>
        <xdr:cNvPr id="33" name="Billede 32">
          <a:extLst>
            <a:ext uri="{FF2B5EF4-FFF2-40B4-BE49-F238E27FC236}">
              <a16:creationId xmlns:a16="http://schemas.microsoft.com/office/drawing/2014/main" id="{445E9A3C-2A0B-48F0-96B8-7640B0885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597243" y="226786"/>
          <a:ext cx="40005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31</xdr:col>
      <xdr:colOff>122464</xdr:colOff>
      <xdr:row>55</xdr:row>
      <xdr:rowOff>68036</xdr:rowOff>
    </xdr:from>
    <xdr:to>
      <xdr:col>32</xdr:col>
      <xdr:colOff>324842</xdr:colOff>
      <xdr:row>58</xdr:row>
      <xdr:rowOff>161556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59F19373-D50C-4C8B-B012-2687D93C1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579678" y="9919607"/>
          <a:ext cx="583378" cy="5833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58518</xdr:colOff>
      <xdr:row>133</xdr:row>
      <xdr:rowOff>90557</xdr:rowOff>
    </xdr:from>
    <xdr:ext cx="367448" cy="261516"/>
    <xdr:pic>
      <xdr:nvPicPr>
        <xdr:cNvPr id="2" name="Billede 1">
          <a:extLst>
            <a:ext uri="{FF2B5EF4-FFF2-40B4-BE49-F238E27FC236}">
              <a16:creationId xmlns:a16="http://schemas.microsoft.com/office/drawing/2014/main" id="{A24D78D4-0BA1-4D91-AA7B-CF13EB915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81318" y="24480907"/>
          <a:ext cx="367448" cy="261516"/>
        </a:xfrm>
        <a:prstGeom prst="rect">
          <a:avLst/>
        </a:prstGeom>
      </xdr:spPr>
    </xdr:pic>
    <xdr:clientData/>
  </xdr:oneCellAnchor>
  <xdr:oneCellAnchor>
    <xdr:from>
      <xdr:col>3</xdr:col>
      <xdr:colOff>507469</xdr:colOff>
      <xdr:row>107</xdr:row>
      <xdr:rowOff>119319</xdr:rowOff>
    </xdr:from>
    <xdr:ext cx="366456" cy="366456"/>
    <xdr:pic>
      <xdr:nvPicPr>
        <xdr:cNvPr id="3" name="Billede 2">
          <a:extLst>
            <a:ext uri="{FF2B5EF4-FFF2-40B4-BE49-F238E27FC236}">
              <a16:creationId xmlns:a16="http://schemas.microsoft.com/office/drawing/2014/main" id="{F2162217-C32B-45DE-9E43-6DF918D29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30269" y="19721769"/>
          <a:ext cx="366456" cy="366456"/>
        </a:xfrm>
        <a:prstGeom prst="rect">
          <a:avLst/>
        </a:prstGeom>
      </xdr:spPr>
    </xdr:pic>
    <xdr:clientData/>
  </xdr:oneCellAnchor>
  <xdr:oneCellAnchor>
    <xdr:from>
      <xdr:col>3</xdr:col>
      <xdr:colOff>97738</xdr:colOff>
      <xdr:row>9</xdr:row>
      <xdr:rowOff>105743</xdr:rowOff>
    </xdr:from>
    <xdr:ext cx="341517" cy="341517"/>
    <xdr:pic>
      <xdr:nvPicPr>
        <xdr:cNvPr id="4" name="Billede 3">
          <a:extLst>
            <a:ext uri="{FF2B5EF4-FFF2-40B4-BE49-F238E27FC236}">
              <a16:creationId xmlns:a16="http://schemas.microsoft.com/office/drawing/2014/main" id="{048647D1-F58E-4568-9C95-07652C7BD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20538" y="1845643"/>
          <a:ext cx="341517" cy="341517"/>
        </a:xfrm>
        <a:prstGeom prst="rect">
          <a:avLst/>
        </a:prstGeom>
      </xdr:spPr>
    </xdr:pic>
    <xdr:clientData/>
  </xdr:oneCellAnchor>
  <xdr:oneCellAnchor>
    <xdr:from>
      <xdr:col>3</xdr:col>
      <xdr:colOff>114587</xdr:colOff>
      <xdr:row>17</xdr:row>
      <xdr:rowOff>151009</xdr:rowOff>
    </xdr:from>
    <xdr:ext cx="317351" cy="317351"/>
    <xdr:pic>
      <xdr:nvPicPr>
        <xdr:cNvPr id="5" name="Billede 4">
          <a:extLst>
            <a:ext uri="{FF2B5EF4-FFF2-40B4-BE49-F238E27FC236}">
              <a16:creationId xmlns:a16="http://schemas.microsoft.com/office/drawing/2014/main" id="{089B0E54-DB2D-4A6D-B31B-2897A9310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37387" y="3364109"/>
          <a:ext cx="317351" cy="317351"/>
        </a:xfrm>
        <a:prstGeom prst="rect">
          <a:avLst/>
        </a:prstGeom>
      </xdr:spPr>
    </xdr:pic>
    <xdr:clientData/>
  </xdr:oneCellAnchor>
  <xdr:oneCellAnchor>
    <xdr:from>
      <xdr:col>3</xdr:col>
      <xdr:colOff>110917</xdr:colOff>
      <xdr:row>19</xdr:row>
      <xdr:rowOff>149271</xdr:rowOff>
    </xdr:from>
    <xdr:ext cx="324887" cy="324887"/>
    <xdr:pic>
      <xdr:nvPicPr>
        <xdr:cNvPr id="6" name="Billede 5">
          <a:extLst>
            <a:ext uri="{FF2B5EF4-FFF2-40B4-BE49-F238E27FC236}">
              <a16:creationId xmlns:a16="http://schemas.microsoft.com/office/drawing/2014/main" id="{58D6FB22-133B-4286-BB07-73B7F5EE4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33717" y="3730671"/>
          <a:ext cx="324887" cy="324887"/>
        </a:xfrm>
        <a:prstGeom prst="rect">
          <a:avLst/>
        </a:prstGeom>
      </xdr:spPr>
    </xdr:pic>
    <xdr:clientData/>
  </xdr:oneCellAnchor>
  <xdr:oneCellAnchor>
    <xdr:from>
      <xdr:col>3</xdr:col>
      <xdr:colOff>85186</xdr:colOff>
      <xdr:row>11</xdr:row>
      <xdr:rowOff>123462</xdr:rowOff>
    </xdr:from>
    <xdr:ext cx="345397" cy="345397"/>
    <xdr:pic>
      <xdr:nvPicPr>
        <xdr:cNvPr id="7" name="Billede 6">
          <a:extLst>
            <a:ext uri="{FF2B5EF4-FFF2-40B4-BE49-F238E27FC236}">
              <a16:creationId xmlns:a16="http://schemas.microsoft.com/office/drawing/2014/main" id="{605772D2-0157-4E4E-82C2-0177F46DC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07986" y="2231662"/>
          <a:ext cx="345397" cy="345397"/>
        </a:xfrm>
        <a:prstGeom prst="rect">
          <a:avLst/>
        </a:prstGeom>
      </xdr:spPr>
    </xdr:pic>
    <xdr:clientData/>
  </xdr:oneCellAnchor>
  <xdr:oneCellAnchor>
    <xdr:from>
      <xdr:col>3</xdr:col>
      <xdr:colOff>542430</xdr:colOff>
      <xdr:row>12</xdr:row>
      <xdr:rowOff>134452</xdr:rowOff>
    </xdr:from>
    <xdr:ext cx="327245" cy="300269"/>
    <xdr:pic>
      <xdr:nvPicPr>
        <xdr:cNvPr id="8" name="Billede 7">
          <a:extLst>
            <a:ext uri="{FF2B5EF4-FFF2-40B4-BE49-F238E27FC236}">
              <a16:creationId xmlns:a16="http://schemas.microsoft.com/office/drawing/2014/main" id="{92CCAA97-5638-4943-9668-8EBDB842C2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65230" y="2426802"/>
          <a:ext cx="327245" cy="300269"/>
        </a:xfrm>
        <a:prstGeom prst="rect">
          <a:avLst/>
        </a:prstGeom>
      </xdr:spPr>
    </xdr:pic>
    <xdr:clientData/>
  </xdr:oneCellAnchor>
  <xdr:oneCellAnchor>
    <xdr:from>
      <xdr:col>3</xdr:col>
      <xdr:colOff>60151</xdr:colOff>
      <xdr:row>73</xdr:row>
      <xdr:rowOff>121340</xdr:rowOff>
    </xdr:from>
    <xdr:ext cx="469104" cy="304917"/>
    <xdr:pic>
      <xdr:nvPicPr>
        <xdr:cNvPr id="9" name="Billede 8">
          <a:extLst>
            <a:ext uri="{FF2B5EF4-FFF2-40B4-BE49-F238E27FC236}">
              <a16:creationId xmlns:a16="http://schemas.microsoft.com/office/drawing/2014/main" id="{076305DB-D6CC-4DFB-8882-CCD6C889A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82951" y="13462690"/>
          <a:ext cx="469104" cy="304917"/>
        </a:xfrm>
        <a:prstGeom prst="rect">
          <a:avLst/>
        </a:prstGeom>
      </xdr:spPr>
    </xdr:pic>
    <xdr:clientData/>
  </xdr:oneCellAnchor>
  <xdr:oneCellAnchor>
    <xdr:from>
      <xdr:col>3</xdr:col>
      <xdr:colOff>48691</xdr:colOff>
      <xdr:row>106</xdr:row>
      <xdr:rowOff>131111</xdr:rowOff>
    </xdr:from>
    <xdr:ext cx="449050" cy="336788"/>
    <xdr:pic>
      <xdr:nvPicPr>
        <xdr:cNvPr id="10" name="Billede 9">
          <a:extLst>
            <a:ext uri="{FF2B5EF4-FFF2-40B4-BE49-F238E27FC236}">
              <a16:creationId xmlns:a16="http://schemas.microsoft.com/office/drawing/2014/main" id="{7FCA2326-0533-4DDA-9540-5410F9BD8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71491" y="19549411"/>
          <a:ext cx="449050" cy="336788"/>
        </a:xfrm>
        <a:prstGeom prst="rect">
          <a:avLst/>
        </a:prstGeom>
      </xdr:spPr>
    </xdr:pic>
    <xdr:clientData/>
  </xdr:oneCellAnchor>
  <xdr:oneCellAnchor>
    <xdr:from>
      <xdr:col>3</xdr:col>
      <xdr:colOff>533401</xdr:colOff>
      <xdr:row>103</xdr:row>
      <xdr:rowOff>71743</xdr:rowOff>
    </xdr:from>
    <xdr:ext cx="355767" cy="355767"/>
    <xdr:pic>
      <xdr:nvPicPr>
        <xdr:cNvPr id="11" name="Billede 10">
          <a:extLst>
            <a:ext uri="{FF2B5EF4-FFF2-40B4-BE49-F238E27FC236}">
              <a16:creationId xmlns:a16="http://schemas.microsoft.com/office/drawing/2014/main" id="{B2799C39-8136-4E9D-BEDA-0E99E364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56201" y="18937593"/>
          <a:ext cx="355767" cy="355767"/>
        </a:xfrm>
        <a:prstGeom prst="rect">
          <a:avLst/>
        </a:prstGeom>
      </xdr:spPr>
    </xdr:pic>
    <xdr:clientData/>
  </xdr:oneCellAnchor>
  <xdr:oneCellAnchor>
    <xdr:from>
      <xdr:col>3</xdr:col>
      <xdr:colOff>536467</xdr:colOff>
      <xdr:row>105</xdr:row>
      <xdr:rowOff>59188</xdr:rowOff>
    </xdr:from>
    <xdr:ext cx="283511" cy="410514"/>
    <xdr:pic>
      <xdr:nvPicPr>
        <xdr:cNvPr id="12" name="Billede 11">
          <a:extLst>
            <a:ext uri="{FF2B5EF4-FFF2-40B4-BE49-F238E27FC236}">
              <a16:creationId xmlns:a16="http://schemas.microsoft.com/office/drawing/2014/main" id="{C57816B8-0928-414F-8D38-30A25B9F3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59267" y="19293338"/>
          <a:ext cx="283511" cy="410514"/>
        </a:xfrm>
        <a:prstGeom prst="rect">
          <a:avLst/>
        </a:prstGeom>
      </xdr:spPr>
    </xdr:pic>
    <xdr:clientData/>
  </xdr:oneCellAnchor>
  <xdr:oneCellAnchor>
    <xdr:from>
      <xdr:col>3</xdr:col>
      <xdr:colOff>517535</xdr:colOff>
      <xdr:row>84</xdr:row>
      <xdr:rowOff>55342</xdr:rowOff>
    </xdr:from>
    <xdr:ext cx="422608" cy="422608"/>
    <xdr:pic>
      <xdr:nvPicPr>
        <xdr:cNvPr id="13" name="Billede 12">
          <a:extLst>
            <a:ext uri="{FF2B5EF4-FFF2-40B4-BE49-F238E27FC236}">
              <a16:creationId xmlns:a16="http://schemas.microsoft.com/office/drawing/2014/main" id="{E725D0A8-FC85-46F6-85B4-C1BC07D12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40335" y="15422342"/>
          <a:ext cx="422608" cy="422608"/>
        </a:xfrm>
        <a:prstGeom prst="rect">
          <a:avLst/>
        </a:prstGeom>
      </xdr:spPr>
    </xdr:pic>
    <xdr:clientData/>
  </xdr:oneCellAnchor>
  <xdr:oneCellAnchor>
    <xdr:from>
      <xdr:col>3</xdr:col>
      <xdr:colOff>501317</xdr:colOff>
      <xdr:row>112</xdr:row>
      <xdr:rowOff>0</xdr:rowOff>
    </xdr:from>
    <xdr:ext cx="309130" cy="339868"/>
    <xdr:pic>
      <xdr:nvPicPr>
        <xdr:cNvPr id="14" name="Billede 13">
          <a:extLst>
            <a:ext uri="{FF2B5EF4-FFF2-40B4-BE49-F238E27FC236}">
              <a16:creationId xmlns:a16="http://schemas.microsoft.com/office/drawing/2014/main" id="{CCBFC0CA-AA44-4C0F-A173-C39FC827E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4117" y="20523200"/>
          <a:ext cx="309130" cy="339868"/>
        </a:xfrm>
        <a:prstGeom prst="rect">
          <a:avLst/>
        </a:prstGeom>
      </xdr:spPr>
    </xdr:pic>
    <xdr:clientData/>
  </xdr:oneCellAnchor>
  <xdr:oneCellAnchor>
    <xdr:from>
      <xdr:col>3</xdr:col>
      <xdr:colOff>101267</xdr:colOff>
      <xdr:row>112</xdr:row>
      <xdr:rowOff>164469</xdr:rowOff>
    </xdr:from>
    <xdr:ext cx="309130" cy="280662"/>
    <xdr:pic>
      <xdr:nvPicPr>
        <xdr:cNvPr id="15" name="Billede 14">
          <a:extLst>
            <a:ext uri="{FF2B5EF4-FFF2-40B4-BE49-F238E27FC236}">
              <a16:creationId xmlns:a16="http://schemas.microsoft.com/office/drawing/2014/main" id="{59D39A68-4CA9-44FC-A402-622327F8E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067" y="20687669"/>
          <a:ext cx="309130" cy="280662"/>
        </a:xfrm>
        <a:prstGeom prst="rect">
          <a:avLst/>
        </a:prstGeom>
      </xdr:spPr>
    </xdr:pic>
    <xdr:clientData/>
  </xdr:oneCellAnchor>
  <xdr:oneCellAnchor>
    <xdr:from>
      <xdr:col>3</xdr:col>
      <xdr:colOff>491792</xdr:colOff>
      <xdr:row>113</xdr:row>
      <xdr:rowOff>142876</xdr:rowOff>
    </xdr:from>
    <xdr:ext cx="355918" cy="286222"/>
    <xdr:pic>
      <xdr:nvPicPr>
        <xdr:cNvPr id="16" name="Billede 15">
          <a:extLst>
            <a:ext uri="{FF2B5EF4-FFF2-40B4-BE49-F238E27FC236}">
              <a16:creationId xmlns:a16="http://schemas.microsoft.com/office/drawing/2014/main" id="{8D449953-42DC-4283-A0D1-1879BDD5A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4592" y="20850226"/>
          <a:ext cx="355918" cy="286222"/>
        </a:xfrm>
        <a:prstGeom prst="rect">
          <a:avLst/>
        </a:prstGeom>
      </xdr:spPr>
    </xdr:pic>
    <xdr:clientData/>
  </xdr:oneCellAnchor>
  <xdr:oneCellAnchor>
    <xdr:from>
      <xdr:col>3</xdr:col>
      <xdr:colOff>162228</xdr:colOff>
      <xdr:row>114</xdr:row>
      <xdr:rowOff>120651</xdr:rowOff>
    </xdr:from>
    <xdr:ext cx="335596" cy="286222"/>
    <xdr:pic>
      <xdr:nvPicPr>
        <xdr:cNvPr id="17" name="Billede 16">
          <a:extLst>
            <a:ext uri="{FF2B5EF4-FFF2-40B4-BE49-F238E27FC236}">
              <a16:creationId xmlns:a16="http://schemas.microsoft.com/office/drawing/2014/main" id="{51588FDE-B265-47DD-8B7B-A839DA53C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5028" y="21012151"/>
          <a:ext cx="335596" cy="286222"/>
        </a:xfrm>
        <a:prstGeom prst="rect">
          <a:avLst/>
        </a:prstGeom>
      </xdr:spPr>
    </xdr:pic>
    <xdr:clientData/>
  </xdr:oneCellAnchor>
  <xdr:oneCellAnchor>
    <xdr:from>
      <xdr:col>3</xdr:col>
      <xdr:colOff>454328</xdr:colOff>
      <xdr:row>115</xdr:row>
      <xdr:rowOff>134527</xdr:rowOff>
    </xdr:from>
    <xdr:ext cx="383872" cy="281123"/>
    <xdr:pic>
      <xdr:nvPicPr>
        <xdr:cNvPr id="18" name="Billede 17">
          <a:extLst>
            <a:ext uri="{FF2B5EF4-FFF2-40B4-BE49-F238E27FC236}">
              <a16:creationId xmlns:a16="http://schemas.microsoft.com/office/drawing/2014/main" id="{6D8038D9-9B5A-416A-8C75-7F1CD3533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7128" y="21210177"/>
          <a:ext cx="383872" cy="281123"/>
        </a:xfrm>
        <a:prstGeom prst="rect">
          <a:avLst/>
        </a:prstGeom>
      </xdr:spPr>
    </xdr:pic>
    <xdr:clientData/>
  </xdr:oneCellAnchor>
  <xdr:oneCellAnchor>
    <xdr:from>
      <xdr:col>3</xdr:col>
      <xdr:colOff>101903</xdr:colOff>
      <xdr:row>116</xdr:row>
      <xdr:rowOff>163102</xdr:rowOff>
    </xdr:from>
    <xdr:ext cx="383871" cy="281123"/>
    <xdr:pic>
      <xdr:nvPicPr>
        <xdr:cNvPr id="19" name="Billede 18">
          <a:extLst>
            <a:ext uri="{FF2B5EF4-FFF2-40B4-BE49-F238E27FC236}">
              <a16:creationId xmlns:a16="http://schemas.microsoft.com/office/drawing/2014/main" id="{46636029-5DD8-4629-8BCF-35127F1ED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703" y="21422902"/>
          <a:ext cx="383871" cy="281123"/>
        </a:xfrm>
        <a:prstGeom prst="rect">
          <a:avLst/>
        </a:prstGeom>
      </xdr:spPr>
    </xdr:pic>
    <xdr:clientData/>
  </xdr:oneCellAnchor>
  <xdr:oneCellAnchor>
    <xdr:from>
      <xdr:col>3</xdr:col>
      <xdr:colOff>454328</xdr:colOff>
      <xdr:row>117</xdr:row>
      <xdr:rowOff>134527</xdr:rowOff>
    </xdr:from>
    <xdr:ext cx="383871" cy="281123"/>
    <xdr:pic>
      <xdr:nvPicPr>
        <xdr:cNvPr id="20" name="Billede 19">
          <a:extLst>
            <a:ext uri="{FF2B5EF4-FFF2-40B4-BE49-F238E27FC236}">
              <a16:creationId xmlns:a16="http://schemas.microsoft.com/office/drawing/2014/main" id="{BE2AC333-DCE6-4639-8EC1-64941B222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7128" y="21578477"/>
          <a:ext cx="383871" cy="281123"/>
        </a:xfrm>
        <a:prstGeom prst="rect">
          <a:avLst/>
        </a:prstGeom>
      </xdr:spPr>
    </xdr:pic>
    <xdr:clientData/>
  </xdr:oneCellAnchor>
  <xdr:oneCellAnchor>
    <xdr:from>
      <xdr:col>3</xdr:col>
      <xdr:colOff>101903</xdr:colOff>
      <xdr:row>118</xdr:row>
      <xdr:rowOff>134527</xdr:rowOff>
    </xdr:from>
    <xdr:ext cx="383871" cy="281123"/>
    <xdr:pic>
      <xdr:nvPicPr>
        <xdr:cNvPr id="21" name="Billede 20">
          <a:extLst>
            <a:ext uri="{FF2B5EF4-FFF2-40B4-BE49-F238E27FC236}">
              <a16:creationId xmlns:a16="http://schemas.microsoft.com/office/drawing/2014/main" id="{2D532DFF-1286-4EE1-AC5D-381A7BB9A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703" y="21762627"/>
          <a:ext cx="383871" cy="281123"/>
        </a:xfrm>
        <a:prstGeom prst="rect">
          <a:avLst/>
        </a:prstGeom>
      </xdr:spPr>
    </xdr:pic>
    <xdr:clientData/>
  </xdr:oneCellAnchor>
  <xdr:oneCellAnchor>
    <xdr:from>
      <xdr:col>3</xdr:col>
      <xdr:colOff>550638</xdr:colOff>
      <xdr:row>119</xdr:row>
      <xdr:rowOff>114300</xdr:rowOff>
    </xdr:from>
    <xdr:ext cx="291521" cy="329925"/>
    <xdr:pic>
      <xdr:nvPicPr>
        <xdr:cNvPr id="22" name="Billede 21">
          <a:extLst>
            <a:ext uri="{FF2B5EF4-FFF2-40B4-BE49-F238E27FC236}">
              <a16:creationId xmlns:a16="http://schemas.microsoft.com/office/drawing/2014/main" id="{B0B73820-BAD0-4760-B45E-AA27DEC1A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3438" y="21926550"/>
          <a:ext cx="291521" cy="329925"/>
        </a:xfrm>
        <a:prstGeom prst="rect">
          <a:avLst/>
        </a:prstGeom>
      </xdr:spPr>
    </xdr:pic>
    <xdr:clientData/>
  </xdr:oneCellAnchor>
  <xdr:oneCellAnchor>
    <xdr:from>
      <xdr:col>3</xdr:col>
      <xdr:colOff>17238</xdr:colOff>
      <xdr:row>120</xdr:row>
      <xdr:rowOff>107853</xdr:rowOff>
    </xdr:from>
    <xdr:ext cx="478062" cy="318707"/>
    <xdr:pic>
      <xdr:nvPicPr>
        <xdr:cNvPr id="23" name="Billede 22">
          <a:extLst>
            <a:ext uri="{FF2B5EF4-FFF2-40B4-BE49-F238E27FC236}">
              <a16:creationId xmlns:a16="http://schemas.microsoft.com/office/drawing/2014/main" id="{4BD8AC64-575C-47D5-8BCF-5C26349B3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0038" y="22104253"/>
          <a:ext cx="478062" cy="318707"/>
        </a:xfrm>
        <a:prstGeom prst="rect">
          <a:avLst/>
        </a:prstGeom>
      </xdr:spPr>
    </xdr:pic>
    <xdr:clientData/>
  </xdr:oneCellAnchor>
  <xdr:oneCellAnchor>
    <xdr:from>
      <xdr:col>3</xdr:col>
      <xdr:colOff>492869</xdr:colOff>
      <xdr:row>121</xdr:row>
      <xdr:rowOff>117378</xdr:rowOff>
    </xdr:from>
    <xdr:ext cx="345949" cy="318707"/>
    <xdr:pic>
      <xdr:nvPicPr>
        <xdr:cNvPr id="24" name="Billede 23">
          <a:extLst>
            <a:ext uri="{FF2B5EF4-FFF2-40B4-BE49-F238E27FC236}">
              <a16:creationId xmlns:a16="http://schemas.microsoft.com/office/drawing/2014/main" id="{049956C4-3522-47CE-AA79-B4F93C519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5669" y="22297928"/>
          <a:ext cx="345949" cy="318707"/>
        </a:xfrm>
        <a:prstGeom prst="rect">
          <a:avLst/>
        </a:prstGeom>
      </xdr:spPr>
    </xdr:pic>
    <xdr:clientData/>
  </xdr:oneCellAnchor>
  <xdr:oneCellAnchor>
    <xdr:from>
      <xdr:col>3</xdr:col>
      <xdr:colOff>135045</xdr:colOff>
      <xdr:row>122</xdr:row>
      <xdr:rowOff>117378</xdr:rowOff>
    </xdr:from>
    <xdr:ext cx="261496" cy="318707"/>
    <xdr:pic>
      <xdr:nvPicPr>
        <xdr:cNvPr id="25" name="Billede 24">
          <a:extLst>
            <a:ext uri="{FF2B5EF4-FFF2-40B4-BE49-F238E27FC236}">
              <a16:creationId xmlns:a16="http://schemas.microsoft.com/office/drawing/2014/main" id="{11D38C5A-EDF0-4CA7-A637-4B12AAC3D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7845" y="22482078"/>
          <a:ext cx="261496" cy="318707"/>
        </a:xfrm>
        <a:prstGeom prst="rect">
          <a:avLst/>
        </a:prstGeom>
      </xdr:spPr>
    </xdr:pic>
    <xdr:clientData/>
  </xdr:oneCellAnchor>
  <xdr:oneCellAnchor>
    <xdr:from>
      <xdr:col>3</xdr:col>
      <xdr:colOff>468420</xdr:colOff>
      <xdr:row>123</xdr:row>
      <xdr:rowOff>152400</xdr:rowOff>
    </xdr:from>
    <xdr:ext cx="357662" cy="271037"/>
    <xdr:pic>
      <xdr:nvPicPr>
        <xdr:cNvPr id="26" name="Billede 25">
          <a:extLst>
            <a:ext uri="{FF2B5EF4-FFF2-40B4-BE49-F238E27FC236}">
              <a16:creationId xmlns:a16="http://schemas.microsoft.com/office/drawing/2014/main" id="{1011211B-7AB0-4F23-86F0-9A3307002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1220" y="22701250"/>
          <a:ext cx="357662" cy="271037"/>
        </a:xfrm>
        <a:prstGeom prst="rect">
          <a:avLst/>
        </a:prstGeom>
      </xdr:spPr>
    </xdr:pic>
    <xdr:clientData/>
  </xdr:oneCellAnchor>
  <xdr:oneCellAnchor>
    <xdr:from>
      <xdr:col>3</xdr:col>
      <xdr:colOff>87795</xdr:colOff>
      <xdr:row>124</xdr:row>
      <xdr:rowOff>152400</xdr:rowOff>
    </xdr:from>
    <xdr:ext cx="337862" cy="271037"/>
    <xdr:pic>
      <xdr:nvPicPr>
        <xdr:cNvPr id="27" name="Billede 26">
          <a:extLst>
            <a:ext uri="{FF2B5EF4-FFF2-40B4-BE49-F238E27FC236}">
              <a16:creationId xmlns:a16="http://schemas.microsoft.com/office/drawing/2014/main" id="{14A10EB0-E37E-4CA4-B9F8-CEF3FDC53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0595" y="22885400"/>
          <a:ext cx="337862" cy="271037"/>
        </a:xfrm>
        <a:prstGeom prst="rect">
          <a:avLst/>
        </a:prstGeom>
      </xdr:spPr>
    </xdr:pic>
    <xdr:clientData/>
  </xdr:oneCellAnchor>
  <xdr:oneCellAnchor>
    <xdr:from>
      <xdr:col>3</xdr:col>
      <xdr:colOff>83345</xdr:colOff>
      <xdr:row>126</xdr:row>
      <xdr:rowOff>70757</xdr:rowOff>
    </xdr:from>
    <xdr:ext cx="337930" cy="304800"/>
    <xdr:pic>
      <xdr:nvPicPr>
        <xdr:cNvPr id="28" name="Billede 27">
          <a:extLst>
            <a:ext uri="{FF2B5EF4-FFF2-40B4-BE49-F238E27FC236}">
              <a16:creationId xmlns:a16="http://schemas.microsoft.com/office/drawing/2014/main" id="{78BCAD4A-3914-4E06-B859-6E3278454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6145" y="23172057"/>
          <a:ext cx="337930" cy="304800"/>
        </a:xfrm>
        <a:prstGeom prst="rect">
          <a:avLst/>
        </a:prstGeom>
      </xdr:spPr>
    </xdr:pic>
    <xdr:clientData/>
  </xdr:oneCellAnchor>
  <xdr:oneCellAnchor>
    <xdr:from>
      <xdr:col>3</xdr:col>
      <xdr:colOff>504042</xdr:colOff>
      <xdr:row>127</xdr:row>
      <xdr:rowOff>104775</xdr:rowOff>
    </xdr:from>
    <xdr:ext cx="304800" cy="304800"/>
    <xdr:pic>
      <xdr:nvPicPr>
        <xdr:cNvPr id="29" name="Billede 28">
          <a:extLst>
            <a:ext uri="{FF2B5EF4-FFF2-40B4-BE49-F238E27FC236}">
              <a16:creationId xmlns:a16="http://schemas.microsoft.com/office/drawing/2014/main" id="{8D29CB1F-45DC-43FE-809A-73CBC851B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6842" y="23390225"/>
          <a:ext cx="304800" cy="304800"/>
        </a:xfrm>
        <a:prstGeom prst="rect">
          <a:avLst/>
        </a:prstGeom>
      </xdr:spPr>
    </xdr:pic>
    <xdr:clientData/>
  </xdr:oneCellAnchor>
  <xdr:oneCellAnchor>
    <xdr:from>
      <xdr:col>3</xdr:col>
      <xdr:colOff>158305</xdr:colOff>
      <xdr:row>127</xdr:row>
      <xdr:rowOff>166140</xdr:rowOff>
    </xdr:from>
    <xdr:ext cx="208634" cy="389937"/>
    <xdr:pic>
      <xdr:nvPicPr>
        <xdr:cNvPr id="30" name="Billede 29">
          <a:extLst>
            <a:ext uri="{FF2B5EF4-FFF2-40B4-BE49-F238E27FC236}">
              <a16:creationId xmlns:a16="http://schemas.microsoft.com/office/drawing/2014/main" id="{D45E184B-DCF8-484A-AD3E-538736C29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105" y="23451590"/>
          <a:ext cx="208634" cy="389937"/>
        </a:xfrm>
        <a:prstGeom prst="rect">
          <a:avLst/>
        </a:prstGeom>
      </xdr:spPr>
    </xdr:pic>
    <xdr:clientData/>
  </xdr:oneCellAnchor>
  <xdr:oneCellAnchor>
    <xdr:from>
      <xdr:col>3</xdr:col>
      <xdr:colOff>581329</xdr:colOff>
      <xdr:row>129</xdr:row>
      <xdr:rowOff>85775</xdr:rowOff>
    </xdr:from>
    <xdr:ext cx="335640" cy="350744"/>
    <xdr:pic>
      <xdr:nvPicPr>
        <xdr:cNvPr id="31" name="Billede 30">
          <a:extLst>
            <a:ext uri="{FF2B5EF4-FFF2-40B4-BE49-F238E27FC236}">
              <a16:creationId xmlns:a16="http://schemas.microsoft.com/office/drawing/2014/main" id="{1FE9F636-3926-4B78-B87D-D3854B72C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04129" y="23739525"/>
          <a:ext cx="335640" cy="350744"/>
        </a:xfrm>
        <a:prstGeom prst="rect">
          <a:avLst/>
        </a:prstGeom>
      </xdr:spPr>
    </xdr:pic>
    <xdr:clientData/>
  </xdr:oneCellAnchor>
  <xdr:oneCellAnchor>
    <xdr:from>
      <xdr:col>3</xdr:col>
      <xdr:colOff>81936</xdr:colOff>
      <xdr:row>130</xdr:row>
      <xdr:rowOff>171108</xdr:rowOff>
    </xdr:from>
    <xdr:ext cx="499544" cy="152742"/>
    <xdr:pic>
      <xdr:nvPicPr>
        <xdr:cNvPr id="32" name="Billede 31">
          <a:extLst>
            <a:ext uri="{FF2B5EF4-FFF2-40B4-BE49-F238E27FC236}">
              <a16:creationId xmlns:a16="http://schemas.microsoft.com/office/drawing/2014/main" id="{B77D4091-0EA1-48BF-9535-DAFA56BB8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4736" y="24009008"/>
          <a:ext cx="499544" cy="152742"/>
        </a:xfrm>
        <a:prstGeom prst="rect">
          <a:avLst/>
        </a:prstGeom>
      </xdr:spPr>
    </xdr:pic>
    <xdr:clientData/>
  </xdr:oneCellAnchor>
  <xdr:oneCellAnchor>
    <xdr:from>
      <xdr:col>3</xdr:col>
      <xdr:colOff>483515</xdr:colOff>
      <xdr:row>134</xdr:row>
      <xdr:rowOff>119816</xdr:rowOff>
    </xdr:from>
    <xdr:ext cx="367448" cy="294620"/>
    <xdr:pic>
      <xdr:nvPicPr>
        <xdr:cNvPr id="33" name="Billede 32">
          <a:extLst>
            <a:ext uri="{FF2B5EF4-FFF2-40B4-BE49-F238E27FC236}">
              <a16:creationId xmlns:a16="http://schemas.microsoft.com/office/drawing/2014/main" id="{8048B8C4-68FE-4307-ACF8-9EE06E359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06315" y="24694316"/>
          <a:ext cx="367448" cy="294620"/>
        </a:xfrm>
        <a:prstGeom prst="rect">
          <a:avLst/>
        </a:prstGeom>
      </xdr:spPr>
    </xdr:pic>
    <xdr:clientData/>
  </xdr:oneCellAnchor>
  <xdr:oneCellAnchor>
    <xdr:from>
      <xdr:col>3</xdr:col>
      <xdr:colOff>45817</xdr:colOff>
      <xdr:row>144</xdr:row>
      <xdr:rowOff>0</xdr:rowOff>
    </xdr:from>
    <xdr:ext cx="433780" cy="310273"/>
    <xdr:pic>
      <xdr:nvPicPr>
        <xdr:cNvPr id="34" name="Billede 33">
          <a:extLst>
            <a:ext uri="{FF2B5EF4-FFF2-40B4-BE49-F238E27FC236}">
              <a16:creationId xmlns:a16="http://schemas.microsoft.com/office/drawing/2014/main" id="{F1732414-91A2-497E-99DB-8F7284FC1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8617" y="26416000"/>
          <a:ext cx="433780" cy="310273"/>
        </a:xfrm>
        <a:prstGeom prst="rect">
          <a:avLst/>
        </a:prstGeom>
      </xdr:spPr>
    </xdr:pic>
    <xdr:clientData/>
  </xdr:oneCellAnchor>
  <xdr:oneCellAnchor>
    <xdr:from>
      <xdr:col>3</xdr:col>
      <xdr:colOff>469457</xdr:colOff>
      <xdr:row>144</xdr:row>
      <xdr:rowOff>146926</xdr:rowOff>
    </xdr:from>
    <xdr:ext cx="386600" cy="310273"/>
    <xdr:pic>
      <xdr:nvPicPr>
        <xdr:cNvPr id="35" name="Billede 34">
          <a:extLst>
            <a:ext uri="{FF2B5EF4-FFF2-40B4-BE49-F238E27FC236}">
              <a16:creationId xmlns:a16="http://schemas.microsoft.com/office/drawing/2014/main" id="{B1C9D7F0-05DE-471E-920D-6ECCD9326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2257" y="26562926"/>
          <a:ext cx="386600" cy="310273"/>
        </a:xfrm>
        <a:prstGeom prst="rect">
          <a:avLst/>
        </a:prstGeom>
      </xdr:spPr>
    </xdr:pic>
    <xdr:clientData/>
  </xdr:oneCellAnchor>
  <xdr:oneCellAnchor>
    <xdr:from>
      <xdr:col>3</xdr:col>
      <xdr:colOff>111978</xdr:colOff>
      <xdr:row>145</xdr:row>
      <xdr:rowOff>156451</xdr:rowOff>
    </xdr:from>
    <xdr:ext cx="320507" cy="310273"/>
    <xdr:pic>
      <xdr:nvPicPr>
        <xdr:cNvPr id="36" name="Billede 35">
          <a:extLst>
            <a:ext uri="{FF2B5EF4-FFF2-40B4-BE49-F238E27FC236}">
              <a16:creationId xmlns:a16="http://schemas.microsoft.com/office/drawing/2014/main" id="{7E173CA4-28D5-4698-9C6E-F8ED90990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4778" y="26756601"/>
          <a:ext cx="320507" cy="310273"/>
        </a:xfrm>
        <a:prstGeom prst="rect">
          <a:avLst/>
        </a:prstGeom>
      </xdr:spPr>
    </xdr:pic>
    <xdr:clientData/>
  </xdr:oneCellAnchor>
  <xdr:oneCellAnchor>
    <xdr:from>
      <xdr:col>3</xdr:col>
      <xdr:colOff>480265</xdr:colOff>
      <xdr:row>146</xdr:row>
      <xdr:rowOff>165976</xdr:rowOff>
    </xdr:from>
    <xdr:ext cx="326883" cy="310273"/>
    <xdr:pic>
      <xdr:nvPicPr>
        <xdr:cNvPr id="37" name="Billede 36">
          <a:extLst>
            <a:ext uri="{FF2B5EF4-FFF2-40B4-BE49-F238E27FC236}">
              <a16:creationId xmlns:a16="http://schemas.microsoft.com/office/drawing/2014/main" id="{630E61EF-B8AB-4263-8E5F-0075479D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3065" y="26950276"/>
          <a:ext cx="326883" cy="310273"/>
        </a:xfrm>
        <a:prstGeom prst="rect">
          <a:avLst/>
        </a:prstGeom>
      </xdr:spPr>
    </xdr:pic>
    <xdr:clientData/>
  </xdr:oneCellAnchor>
  <xdr:oneCellAnchor>
    <xdr:from>
      <xdr:col>3</xdr:col>
      <xdr:colOff>61825</xdr:colOff>
      <xdr:row>147</xdr:row>
      <xdr:rowOff>156451</xdr:rowOff>
    </xdr:from>
    <xdr:ext cx="401763" cy="310273"/>
    <xdr:pic>
      <xdr:nvPicPr>
        <xdr:cNvPr id="38" name="Billede 37">
          <a:extLst>
            <a:ext uri="{FF2B5EF4-FFF2-40B4-BE49-F238E27FC236}">
              <a16:creationId xmlns:a16="http://schemas.microsoft.com/office/drawing/2014/main" id="{F73F5D33-B882-49F0-B50D-7AD0E488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4625" y="27124901"/>
          <a:ext cx="401763" cy="310273"/>
        </a:xfrm>
        <a:prstGeom prst="rect">
          <a:avLst/>
        </a:prstGeom>
      </xdr:spPr>
    </xdr:pic>
    <xdr:clientData/>
  </xdr:oneCellAnchor>
  <xdr:oneCellAnchor>
    <xdr:from>
      <xdr:col>3</xdr:col>
      <xdr:colOff>525576</xdr:colOff>
      <xdr:row>148</xdr:row>
      <xdr:rowOff>85726</xdr:rowOff>
    </xdr:from>
    <xdr:ext cx="297368" cy="390524"/>
    <xdr:pic>
      <xdr:nvPicPr>
        <xdr:cNvPr id="39" name="Billede 38">
          <a:extLst>
            <a:ext uri="{FF2B5EF4-FFF2-40B4-BE49-F238E27FC236}">
              <a16:creationId xmlns:a16="http://schemas.microsoft.com/office/drawing/2014/main" id="{AAABBDEC-7902-4559-B36A-C4B3431BE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8376" y="27238326"/>
          <a:ext cx="297368" cy="390524"/>
        </a:xfrm>
        <a:prstGeom prst="rect">
          <a:avLst/>
        </a:prstGeom>
      </xdr:spPr>
    </xdr:pic>
    <xdr:clientData/>
  </xdr:oneCellAnchor>
  <xdr:oneCellAnchor>
    <xdr:from>
      <xdr:col>3</xdr:col>
      <xdr:colOff>49326</xdr:colOff>
      <xdr:row>149</xdr:row>
      <xdr:rowOff>187638</xdr:rowOff>
    </xdr:from>
    <xdr:ext cx="443846" cy="193361"/>
    <xdr:pic>
      <xdr:nvPicPr>
        <xdr:cNvPr id="40" name="Billede 39">
          <a:extLst>
            <a:ext uri="{FF2B5EF4-FFF2-40B4-BE49-F238E27FC236}">
              <a16:creationId xmlns:a16="http://schemas.microsoft.com/office/drawing/2014/main" id="{D7377A23-FD3C-4A75-BBF7-63D247F21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2126" y="27518038"/>
          <a:ext cx="443846" cy="193361"/>
        </a:xfrm>
        <a:prstGeom prst="rect">
          <a:avLst/>
        </a:prstGeom>
      </xdr:spPr>
    </xdr:pic>
    <xdr:clientData/>
  </xdr:oneCellAnchor>
  <xdr:oneCellAnchor>
    <xdr:from>
      <xdr:col>3</xdr:col>
      <xdr:colOff>342055</xdr:colOff>
      <xdr:row>151</xdr:row>
      <xdr:rowOff>36305</xdr:rowOff>
    </xdr:from>
    <xdr:ext cx="590986" cy="114819"/>
    <xdr:pic>
      <xdr:nvPicPr>
        <xdr:cNvPr id="41" name="Billede 40">
          <a:extLst>
            <a:ext uri="{FF2B5EF4-FFF2-40B4-BE49-F238E27FC236}">
              <a16:creationId xmlns:a16="http://schemas.microsoft.com/office/drawing/2014/main" id="{766028F8-8E47-4A52-BE10-3C9EDDDD6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64855" y="27741355"/>
          <a:ext cx="590986" cy="114819"/>
        </a:xfrm>
        <a:prstGeom prst="rect">
          <a:avLst/>
        </a:prstGeom>
      </xdr:spPr>
    </xdr:pic>
    <xdr:clientData/>
  </xdr:oneCellAnchor>
  <xdr:oneCellAnchor>
    <xdr:from>
      <xdr:col>3</xdr:col>
      <xdr:colOff>61737</xdr:colOff>
      <xdr:row>155</xdr:row>
      <xdr:rowOff>103779</xdr:rowOff>
    </xdr:from>
    <xdr:ext cx="340013" cy="340013"/>
    <xdr:pic>
      <xdr:nvPicPr>
        <xdr:cNvPr id="42" name="Billede 41">
          <a:extLst>
            <a:ext uri="{FF2B5EF4-FFF2-40B4-BE49-F238E27FC236}">
              <a16:creationId xmlns:a16="http://schemas.microsoft.com/office/drawing/2014/main" id="{296A1785-0CDC-4258-9F1D-3B59F35AD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84537" y="28545429"/>
          <a:ext cx="340013" cy="340013"/>
        </a:xfrm>
        <a:prstGeom prst="rect">
          <a:avLst/>
        </a:prstGeom>
      </xdr:spPr>
    </xdr:pic>
    <xdr:clientData/>
  </xdr:oneCellAnchor>
  <xdr:oneCellAnchor>
    <xdr:from>
      <xdr:col>3</xdr:col>
      <xdr:colOff>477733</xdr:colOff>
      <xdr:row>156</xdr:row>
      <xdr:rowOff>76022</xdr:rowOff>
    </xdr:from>
    <xdr:ext cx="393598" cy="324946"/>
    <xdr:pic>
      <xdr:nvPicPr>
        <xdr:cNvPr id="43" name="Billede 42">
          <a:extLst>
            <a:ext uri="{FF2B5EF4-FFF2-40B4-BE49-F238E27FC236}">
              <a16:creationId xmlns:a16="http://schemas.microsoft.com/office/drawing/2014/main" id="{D0C74493-DBF7-4ACE-9D6E-1F1DE58C1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0533" y="28701822"/>
          <a:ext cx="393598" cy="324946"/>
        </a:xfrm>
        <a:prstGeom prst="rect">
          <a:avLst/>
        </a:prstGeom>
      </xdr:spPr>
    </xdr:pic>
    <xdr:clientData/>
  </xdr:oneCellAnchor>
  <xdr:oneCellAnchor>
    <xdr:from>
      <xdr:col>3</xdr:col>
      <xdr:colOff>91530</xdr:colOff>
      <xdr:row>157</xdr:row>
      <xdr:rowOff>40993</xdr:rowOff>
    </xdr:from>
    <xdr:ext cx="271921" cy="390205"/>
    <xdr:pic>
      <xdr:nvPicPr>
        <xdr:cNvPr id="44" name="Billede 43">
          <a:extLst>
            <a:ext uri="{FF2B5EF4-FFF2-40B4-BE49-F238E27FC236}">
              <a16:creationId xmlns:a16="http://schemas.microsoft.com/office/drawing/2014/main" id="{57FA68B5-9AE3-443F-B78F-F64E9D98B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4330" y="28850943"/>
          <a:ext cx="271921" cy="390205"/>
        </a:xfrm>
        <a:prstGeom prst="rect">
          <a:avLst/>
        </a:prstGeom>
      </xdr:spPr>
    </xdr:pic>
    <xdr:clientData/>
  </xdr:oneCellAnchor>
  <xdr:oneCellAnchor>
    <xdr:from>
      <xdr:col>3</xdr:col>
      <xdr:colOff>530300</xdr:colOff>
      <xdr:row>158</xdr:row>
      <xdr:rowOff>76385</xdr:rowOff>
    </xdr:from>
    <xdr:ext cx="329072" cy="356870"/>
    <xdr:pic>
      <xdr:nvPicPr>
        <xdr:cNvPr id="45" name="Billede 44">
          <a:extLst>
            <a:ext uri="{FF2B5EF4-FFF2-40B4-BE49-F238E27FC236}">
              <a16:creationId xmlns:a16="http://schemas.microsoft.com/office/drawing/2014/main" id="{2E7CEB6B-521D-496E-9CC0-ADF17B189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3100" y="29070485"/>
          <a:ext cx="329072" cy="356870"/>
        </a:xfrm>
        <a:prstGeom prst="rect">
          <a:avLst/>
        </a:prstGeom>
      </xdr:spPr>
    </xdr:pic>
    <xdr:clientData/>
  </xdr:oneCellAnchor>
  <xdr:oneCellAnchor>
    <xdr:from>
      <xdr:col>3</xdr:col>
      <xdr:colOff>115357</xdr:colOff>
      <xdr:row>158</xdr:row>
      <xdr:rowOff>181387</xdr:rowOff>
    </xdr:from>
    <xdr:ext cx="206129" cy="412258"/>
    <xdr:pic>
      <xdr:nvPicPr>
        <xdr:cNvPr id="46" name="Billede 45">
          <a:extLst>
            <a:ext uri="{FF2B5EF4-FFF2-40B4-BE49-F238E27FC236}">
              <a16:creationId xmlns:a16="http://schemas.microsoft.com/office/drawing/2014/main" id="{6DACD1A6-5D59-4190-ADF9-BC3980814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8157" y="29175487"/>
          <a:ext cx="206129" cy="412258"/>
        </a:xfrm>
        <a:prstGeom prst="rect">
          <a:avLst/>
        </a:prstGeom>
      </xdr:spPr>
    </xdr:pic>
    <xdr:clientData/>
  </xdr:oneCellAnchor>
  <xdr:oneCellAnchor>
    <xdr:from>
      <xdr:col>3</xdr:col>
      <xdr:colOff>130171</xdr:colOff>
      <xdr:row>189</xdr:row>
      <xdr:rowOff>142875</xdr:rowOff>
    </xdr:from>
    <xdr:ext cx="290115" cy="281203"/>
    <xdr:pic>
      <xdr:nvPicPr>
        <xdr:cNvPr id="47" name="Billede 46">
          <a:extLst>
            <a:ext uri="{FF2B5EF4-FFF2-40B4-BE49-F238E27FC236}">
              <a16:creationId xmlns:a16="http://schemas.microsoft.com/office/drawing/2014/main" id="{C093EEB0-F8AF-416A-AEC5-03780ECAF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1" y="34845625"/>
          <a:ext cx="290115" cy="281203"/>
        </a:xfrm>
        <a:prstGeom prst="rect">
          <a:avLst/>
        </a:prstGeom>
      </xdr:spPr>
    </xdr:pic>
    <xdr:clientData/>
  </xdr:oneCellAnchor>
  <xdr:oneCellAnchor>
    <xdr:from>
      <xdr:col>3</xdr:col>
      <xdr:colOff>495465</xdr:colOff>
      <xdr:row>190</xdr:row>
      <xdr:rowOff>135048</xdr:rowOff>
    </xdr:from>
    <xdr:ext cx="299665" cy="297314"/>
    <xdr:pic>
      <xdr:nvPicPr>
        <xdr:cNvPr id="48" name="Billede 47">
          <a:extLst>
            <a:ext uri="{FF2B5EF4-FFF2-40B4-BE49-F238E27FC236}">
              <a16:creationId xmlns:a16="http://schemas.microsoft.com/office/drawing/2014/main" id="{0DECCD71-479C-4F7D-BF3B-03AB015EA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8265" y="35021948"/>
          <a:ext cx="299665" cy="297314"/>
        </a:xfrm>
        <a:prstGeom prst="rect">
          <a:avLst/>
        </a:prstGeom>
      </xdr:spPr>
    </xdr:pic>
    <xdr:clientData/>
  </xdr:oneCellAnchor>
  <xdr:oneCellAnchor>
    <xdr:from>
      <xdr:col>3</xdr:col>
      <xdr:colOff>139696</xdr:colOff>
      <xdr:row>191</xdr:row>
      <xdr:rowOff>134980</xdr:rowOff>
    </xdr:from>
    <xdr:ext cx="290115" cy="277942"/>
    <xdr:pic>
      <xdr:nvPicPr>
        <xdr:cNvPr id="49" name="Billede 48">
          <a:extLst>
            <a:ext uri="{FF2B5EF4-FFF2-40B4-BE49-F238E27FC236}">
              <a16:creationId xmlns:a16="http://schemas.microsoft.com/office/drawing/2014/main" id="{499DAA9E-A8D7-4C0B-9E2B-50DD3A475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96" y="35206030"/>
          <a:ext cx="290115" cy="277942"/>
        </a:xfrm>
        <a:prstGeom prst="rect">
          <a:avLst/>
        </a:prstGeom>
      </xdr:spPr>
    </xdr:pic>
    <xdr:clientData/>
  </xdr:oneCellAnchor>
  <xdr:oneCellAnchor>
    <xdr:from>
      <xdr:col>3</xdr:col>
      <xdr:colOff>493541</xdr:colOff>
      <xdr:row>192</xdr:row>
      <xdr:rowOff>134080</xdr:rowOff>
    </xdr:from>
    <xdr:ext cx="400981" cy="238806"/>
    <xdr:pic>
      <xdr:nvPicPr>
        <xdr:cNvPr id="50" name="Billede 49">
          <a:extLst>
            <a:ext uri="{FF2B5EF4-FFF2-40B4-BE49-F238E27FC236}">
              <a16:creationId xmlns:a16="http://schemas.microsoft.com/office/drawing/2014/main" id="{EF2DDD28-0036-4592-8573-456D55B5F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16341" y="35389280"/>
          <a:ext cx="400981" cy="238806"/>
        </a:xfrm>
        <a:prstGeom prst="rect">
          <a:avLst/>
        </a:prstGeom>
      </xdr:spPr>
    </xdr:pic>
    <xdr:clientData/>
  </xdr:oneCellAnchor>
  <xdr:oneCellAnchor>
    <xdr:from>
      <xdr:col>3</xdr:col>
      <xdr:colOff>95639</xdr:colOff>
      <xdr:row>193</xdr:row>
      <xdr:rowOff>86687</xdr:rowOff>
    </xdr:from>
    <xdr:ext cx="343366" cy="374564"/>
    <xdr:pic>
      <xdr:nvPicPr>
        <xdr:cNvPr id="51" name="Billede 50">
          <a:extLst>
            <a:ext uri="{FF2B5EF4-FFF2-40B4-BE49-F238E27FC236}">
              <a16:creationId xmlns:a16="http://schemas.microsoft.com/office/drawing/2014/main" id="{A86A8910-655C-421F-A805-DA98B064C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8439" y="35526037"/>
          <a:ext cx="343366" cy="374564"/>
        </a:xfrm>
        <a:prstGeom prst="rect">
          <a:avLst/>
        </a:prstGeom>
      </xdr:spPr>
    </xdr:pic>
    <xdr:clientData/>
  </xdr:oneCellAnchor>
  <xdr:oneCellAnchor>
    <xdr:from>
      <xdr:col>3</xdr:col>
      <xdr:colOff>541312</xdr:colOff>
      <xdr:row>194</xdr:row>
      <xdr:rowOff>32160</xdr:rowOff>
    </xdr:from>
    <xdr:ext cx="239738" cy="460569"/>
    <xdr:pic>
      <xdr:nvPicPr>
        <xdr:cNvPr id="52" name="Billede 51">
          <a:extLst>
            <a:ext uri="{FF2B5EF4-FFF2-40B4-BE49-F238E27FC236}">
              <a16:creationId xmlns:a16="http://schemas.microsoft.com/office/drawing/2014/main" id="{390048D9-C348-40BE-B969-109FEA1D5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4112" y="35655660"/>
          <a:ext cx="239738" cy="460569"/>
        </a:xfrm>
        <a:prstGeom prst="rect">
          <a:avLst/>
        </a:prstGeom>
      </xdr:spPr>
    </xdr:pic>
    <xdr:clientData/>
  </xdr:oneCellAnchor>
  <xdr:oneCellAnchor>
    <xdr:from>
      <xdr:col>3</xdr:col>
      <xdr:colOff>67063</xdr:colOff>
      <xdr:row>195</xdr:row>
      <xdr:rowOff>83633</xdr:rowOff>
    </xdr:from>
    <xdr:ext cx="380611" cy="379694"/>
    <xdr:pic>
      <xdr:nvPicPr>
        <xdr:cNvPr id="53" name="Billede 52">
          <a:extLst>
            <a:ext uri="{FF2B5EF4-FFF2-40B4-BE49-F238E27FC236}">
              <a16:creationId xmlns:a16="http://schemas.microsoft.com/office/drawing/2014/main" id="{87F4C4C3-57B8-42CF-AFA1-85BA9B6A7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9863" y="35891283"/>
          <a:ext cx="380611" cy="379694"/>
        </a:xfrm>
        <a:prstGeom prst="rect">
          <a:avLst/>
        </a:prstGeom>
      </xdr:spPr>
    </xdr:pic>
    <xdr:clientData/>
  </xdr:oneCellAnchor>
  <xdr:oneCellAnchor>
    <xdr:from>
      <xdr:col>3</xdr:col>
      <xdr:colOff>457587</xdr:colOff>
      <xdr:row>196</xdr:row>
      <xdr:rowOff>102632</xdr:rowOff>
    </xdr:from>
    <xdr:ext cx="440783" cy="383143"/>
    <xdr:pic>
      <xdr:nvPicPr>
        <xdr:cNvPr id="54" name="Billede 53">
          <a:extLst>
            <a:ext uri="{FF2B5EF4-FFF2-40B4-BE49-F238E27FC236}">
              <a16:creationId xmlns:a16="http://schemas.microsoft.com/office/drawing/2014/main" id="{ADDFAEE3-A2FE-400E-B3C0-30D4F5464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387" y="36094432"/>
          <a:ext cx="440783" cy="383143"/>
        </a:xfrm>
        <a:prstGeom prst="rect">
          <a:avLst/>
        </a:prstGeom>
      </xdr:spPr>
    </xdr:pic>
    <xdr:clientData/>
  </xdr:oneCellAnchor>
  <xdr:oneCellAnchor>
    <xdr:from>
      <xdr:col>3</xdr:col>
      <xdr:colOff>160612</xdr:colOff>
      <xdr:row>197</xdr:row>
      <xdr:rowOff>74107</xdr:rowOff>
    </xdr:from>
    <xdr:ext cx="192683" cy="411667"/>
    <xdr:pic>
      <xdr:nvPicPr>
        <xdr:cNvPr id="55" name="Billede 54">
          <a:extLst>
            <a:ext uri="{FF2B5EF4-FFF2-40B4-BE49-F238E27FC236}">
              <a16:creationId xmlns:a16="http://schemas.microsoft.com/office/drawing/2014/main" id="{FEB044B1-787E-4823-9946-D0896A151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3412" y="36250057"/>
          <a:ext cx="192683" cy="411667"/>
        </a:xfrm>
        <a:prstGeom prst="rect">
          <a:avLst/>
        </a:prstGeom>
      </xdr:spPr>
    </xdr:pic>
    <xdr:clientData/>
  </xdr:oneCellAnchor>
  <xdr:oneCellAnchor>
    <xdr:from>
      <xdr:col>3</xdr:col>
      <xdr:colOff>475396</xdr:colOff>
      <xdr:row>198</xdr:row>
      <xdr:rowOff>96705</xdr:rowOff>
    </xdr:from>
    <xdr:ext cx="380611" cy="362383"/>
    <xdr:pic>
      <xdr:nvPicPr>
        <xdr:cNvPr id="56" name="Billede 55">
          <a:extLst>
            <a:ext uri="{FF2B5EF4-FFF2-40B4-BE49-F238E27FC236}">
              <a16:creationId xmlns:a16="http://schemas.microsoft.com/office/drawing/2014/main" id="{C7D3D17C-01B6-4C54-89A1-58737AB18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8196" y="36456805"/>
          <a:ext cx="380611" cy="362383"/>
        </a:xfrm>
        <a:prstGeom prst="rect">
          <a:avLst/>
        </a:prstGeom>
      </xdr:spPr>
    </xdr:pic>
    <xdr:clientData/>
  </xdr:oneCellAnchor>
  <xdr:oneCellAnchor>
    <xdr:from>
      <xdr:col>3</xdr:col>
      <xdr:colOff>86113</xdr:colOff>
      <xdr:row>199</xdr:row>
      <xdr:rowOff>113559</xdr:rowOff>
    </xdr:from>
    <xdr:ext cx="380611" cy="357941"/>
    <xdr:pic>
      <xdr:nvPicPr>
        <xdr:cNvPr id="57" name="Billede 56">
          <a:extLst>
            <a:ext uri="{FF2B5EF4-FFF2-40B4-BE49-F238E27FC236}">
              <a16:creationId xmlns:a16="http://schemas.microsoft.com/office/drawing/2014/main" id="{F2EAA598-FBC2-4896-B180-3E62BA61F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8913" y="36657809"/>
          <a:ext cx="380611" cy="357941"/>
        </a:xfrm>
        <a:prstGeom prst="rect">
          <a:avLst/>
        </a:prstGeom>
      </xdr:spPr>
    </xdr:pic>
    <xdr:clientData/>
  </xdr:oneCellAnchor>
  <xdr:oneCellAnchor>
    <xdr:from>
      <xdr:col>3</xdr:col>
      <xdr:colOff>492313</xdr:colOff>
      <xdr:row>200</xdr:row>
      <xdr:rowOff>94509</xdr:rowOff>
    </xdr:from>
    <xdr:ext cx="330211" cy="362383"/>
    <xdr:pic>
      <xdr:nvPicPr>
        <xdr:cNvPr id="58" name="Billede 57">
          <a:extLst>
            <a:ext uri="{FF2B5EF4-FFF2-40B4-BE49-F238E27FC236}">
              <a16:creationId xmlns:a16="http://schemas.microsoft.com/office/drawing/2014/main" id="{674F47CE-9306-4030-917E-9765DA8E9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5113" y="36822909"/>
          <a:ext cx="330211" cy="362383"/>
        </a:xfrm>
        <a:prstGeom prst="rect">
          <a:avLst/>
        </a:prstGeom>
      </xdr:spPr>
    </xdr:pic>
    <xdr:clientData/>
  </xdr:oneCellAnchor>
  <xdr:oneCellAnchor>
    <xdr:from>
      <xdr:col>3</xdr:col>
      <xdr:colOff>90006</xdr:colOff>
      <xdr:row>201</xdr:row>
      <xdr:rowOff>85725</xdr:rowOff>
    </xdr:from>
    <xdr:ext cx="372048" cy="362383"/>
    <xdr:pic>
      <xdr:nvPicPr>
        <xdr:cNvPr id="59" name="Billede 58">
          <a:extLst>
            <a:ext uri="{FF2B5EF4-FFF2-40B4-BE49-F238E27FC236}">
              <a16:creationId xmlns:a16="http://schemas.microsoft.com/office/drawing/2014/main" id="{99C81FC2-FEE8-4C74-8114-BD9A9AACC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2806" y="36998275"/>
          <a:ext cx="372048" cy="362383"/>
        </a:xfrm>
        <a:prstGeom prst="rect">
          <a:avLst/>
        </a:prstGeom>
      </xdr:spPr>
    </xdr:pic>
    <xdr:clientData/>
  </xdr:oneCellAnchor>
  <xdr:oneCellAnchor>
    <xdr:from>
      <xdr:col>3</xdr:col>
      <xdr:colOff>543219</xdr:colOff>
      <xdr:row>202</xdr:row>
      <xdr:rowOff>38100</xdr:rowOff>
    </xdr:from>
    <xdr:ext cx="225878" cy="457200"/>
    <xdr:pic>
      <xdr:nvPicPr>
        <xdr:cNvPr id="60" name="Billede 59">
          <a:extLst>
            <a:ext uri="{FF2B5EF4-FFF2-40B4-BE49-F238E27FC236}">
              <a16:creationId xmlns:a16="http://schemas.microsoft.com/office/drawing/2014/main" id="{F5FBD12A-196F-4DE4-8BD6-78D98E83E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6019" y="37134800"/>
          <a:ext cx="225878" cy="457200"/>
        </a:xfrm>
        <a:prstGeom prst="rect">
          <a:avLst/>
        </a:prstGeom>
      </xdr:spPr>
    </xdr:pic>
    <xdr:clientData/>
  </xdr:oneCellAnchor>
  <xdr:oneCellAnchor>
    <xdr:from>
      <xdr:col>3</xdr:col>
      <xdr:colOff>45556</xdr:colOff>
      <xdr:row>203</xdr:row>
      <xdr:rowOff>102570</xdr:rowOff>
    </xdr:from>
    <xdr:ext cx="456094" cy="341949"/>
    <xdr:pic>
      <xdr:nvPicPr>
        <xdr:cNvPr id="61" name="Billede 60">
          <a:extLst>
            <a:ext uri="{FF2B5EF4-FFF2-40B4-BE49-F238E27FC236}">
              <a16:creationId xmlns:a16="http://schemas.microsoft.com/office/drawing/2014/main" id="{54E20E67-3D15-4DDC-8E78-5B8DF5BA7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68356" y="37383420"/>
          <a:ext cx="456094" cy="341949"/>
        </a:xfrm>
        <a:prstGeom prst="rect">
          <a:avLst/>
        </a:prstGeom>
      </xdr:spPr>
    </xdr:pic>
    <xdr:clientData/>
  </xdr:oneCellAnchor>
  <xdr:oneCellAnchor>
    <xdr:from>
      <xdr:col>3</xdr:col>
      <xdr:colOff>501660</xdr:colOff>
      <xdr:row>204</xdr:row>
      <xdr:rowOff>86097</xdr:rowOff>
    </xdr:from>
    <xdr:ext cx="317490" cy="343780"/>
    <xdr:pic>
      <xdr:nvPicPr>
        <xdr:cNvPr id="62" name="Billede 61">
          <a:extLst>
            <a:ext uri="{FF2B5EF4-FFF2-40B4-BE49-F238E27FC236}">
              <a16:creationId xmlns:a16="http://schemas.microsoft.com/office/drawing/2014/main" id="{D8B9CA5C-CC73-4E97-94B5-A4A8D58FD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4460" y="37551097"/>
          <a:ext cx="317490" cy="343780"/>
        </a:xfrm>
        <a:prstGeom prst="rect">
          <a:avLst/>
        </a:prstGeom>
      </xdr:spPr>
    </xdr:pic>
    <xdr:clientData/>
  </xdr:oneCellAnchor>
  <xdr:oneCellAnchor>
    <xdr:from>
      <xdr:col>3</xdr:col>
      <xdr:colOff>55968</xdr:colOff>
      <xdr:row>205</xdr:row>
      <xdr:rowOff>110039</xdr:rowOff>
    </xdr:from>
    <xdr:ext cx="445769" cy="309392"/>
    <xdr:pic>
      <xdr:nvPicPr>
        <xdr:cNvPr id="63" name="Billede 62">
          <a:extLst>
            <a:ext uri="{FF2B5EF4-FFF2-40B4-BE49-F238E27FC236}">
              <a16:creationId xmlns:a16="http://schemas.microsoft.com/office/drawing/2014/main" id="{1B90A8E9-A571-4C33-9AB7-3E49B614E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768" y="37759189"/>
          <a:ext cx="445769" cy="309392"/>
        </a:xfrm>
        <a:prstGeom prst="rect">
          <a:avLst/>
        </a:prstGeom>
      </xdr:spPr>
    </xdr:pic>
    <xdr:clientData/>
  </xdr:oneCellAnchor>
  <xdr:oneCellAnchor>
    <xdr:from>
      <xdr:col>3</xdr:col>
      <xdr:colOff>506015</xdr:colOff>
      <xdr:row>160</xdr:row>
      <xdr:rowOff>149087</xdr:rowOff>
    </xdr:from>
    <xdr:ext cx="350069" cy="262052"/>
    <xdr:pic>
      <xdr:nvPicPr>
        <xdr:cNvPr id="64" name="Billede 63">
          <a:extLst>
            <a:ext uri="{FF2B5EF4-FFF2-40B4-BE49-F238E27FC236}">
              <a16:creationId xmlns:a16="http://schemas.microsoft.com/office/drawing/2014/main" id="{F19C427E-512A-41B1-B65D-E47ABB9C9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28815" y="29511487"/>
          <a:ext cx="350069" cy="262052"/>
        </a:xfrm>
        <a:prstGeom prst="rect">
          <a:avLst/>
        </a:prstGeom>
      </xdr:spPr>
    </xdr:pic>
    <xdr:clientData/>
  </xdr:oneCellAnchor>
  <xdr:oneCellAnchor>
    <xdr:from>
      <xdr:col>3</xdr:col>
      <xdr:colOff>102045</xdr:colOff>
      <xdr:row>161</xdr:row>
      <xdr:rowOff>126068</xdr:rowOff>
    </xdr:from>
    <xdr:ext cx="294086" cy="265518"/>
    <xdr:pic>
      <xdr:nvPicPr>
        <xdr:cNvPr id="65" name="Billede 64">
          <a:extLst>
            <a:ext uri="{FF2B5EF4-FFF2-40B4-BE49-F238E27FC236}">
              <a16:creationId xmlns:a16="http://schemas.microsoft.com/office/drawing/2014/main" id="{F541BE95-D4FE-4E1B-AC64-89C3FD2C8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24845" y="29672618"/>
          <a:ext cx="294086" cy="265518"/>
        </a:xfrm>
        <a:prstGeom prst="rect">
          <a:avLst/>
        </a:prstGeom>
      </xdr:spPr>
    </xdr:pic>
    <xdr:clientData/>
  </xdr:oneCellAnchor>
  <xdr:oneCellAnchor>
    <xdr:from>
      <xdr:col>3</xdr:col>
      <xdr:colOff>426669</xdr:colOff>
      <xdr:row>163</xdr:row>
      <xdr:rowOff>45399</xdr:rowOff>
    </xdr:from>
    <xdr:ext cx="477607" cy="138751"/>
    <xdr:pic>
      <xdr:nvPicPr>
        <xdr:cNvPr id="66" name="Billede 65">
          <a:extLst>
            <a:ext uri="{FF2B5EF4-FFF2-40B4-BE49-F238E27FC236}">
              <a16:creationId xmlns:a16="http://schemas.microsoft.com/office/drawing/2014/main" id="{6ADA543A-C0D9-4D0D-9FAA-61307F5CA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9469" y="29960249"/>
          <a:ext cx="477607" cy="138751"/>
        </a:xfrm>
        <a:prstGeom prst="rect">
          <a:avLst/>
        </a:prstGeom>
      </xdr:spPr>
    </xdr:pic>
    <xdr:clientData/>
  </xdr:oneCellAnchor>
  <xdr:oneCellAnchor>
    <xdr:from>
      <xdr:col>3</xdr:col>
      <xdr:colOff>121719</xdr:colOff>
      <xdr:row>163</xdr:row>
      <xdr:rowOff>85962</xdr:rowOff>
    </xdr:from>
    <xdr:ext cx="181373" cy="423974"/>
    <xdr:pic>
      <xdr:nvPicPr>
        <xdr:cNvPr id="67" name="Billede 66">
          <a:extLst>
            <a:ext uri="{FF2B5EF4-FFF2-40B4-BE49-F238E27FC236}">
              <a16:creationId xmlns:a16="http://schemas.microsoft.com/office/drawing/2014/main" id="{C95C5529-660A-4DDD-9C93-7D4E58C68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4519" y="30000812"/>
          <a:ext cx="181373" cy="423974"/>
        </a:xfrm>
        <a:prstGeom prst="rect">
          <a:avLst/>
        </a:prstGeom>
      </xdr:spPr>
    </xdr:pic>
    <xdr:clientData/>
  </xdr:oneCellAnchor>
  <xdr:oneCellAnchor>
    <xdr:from>
      <xdr:col>3</xdr:col>
      <xdr:colOff>600634</xdr:colOff>
      <xdr:row>164</xdr:row>
      <xdr:rowOff>74163</xdr:rowOff>
    </xdr:from>
    <xdr:ext cx="183249" cy="469180"/>
    <xdr:pic>
      <xdr:nvPicPr>
        <xdr:cNvPr id="68" name="Billede 67">
          <a:extLst>
            <a:ext uri="{FF2B5EF4-FFF2-40B4-BE49-F238E27FC236}">
              <a16:creationId xmlns:a16="http://schemas.microsoft.com/office/drawing/2014/main" id="{7A0A60F8-69D6-4DD2-9D84-1E22199BF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3434" y="30173163"/>
          <a:ext cx="183249" cy="469180"/>
        </a:xfrm>
        <a:prstGeom prst="rect">
          <a:avLst/>
        </a:prstGeom>
      </xdr:spPr>
    </xdr:pic>
    <xdr:clientData/>
  </xdr:oneCellAnchor>
  <xdr:oneCellAnchor>
    <xdr:from>
      <xdr:col>3</xdr:col>
      <xdr:colOff>82359</xdr:colOff>
      <xdr:row>165</xdr:row>
      <xdr:rowOff>156404</xdr:rowOff>
    </xdr:from>
    <xdr:ext cx="375025" cy="209086"/>
    <xdr:pic>
      <xdr:nvPicPr>
        <xdr:cNvPr id="69" name="Billede 68">
          <a:extLst>
            <a:ext uri="{FF2B5EF4-FFF2-40B4-BE49-F238E27FC236}">
              <a16:creationId xmlns:a16="http://schemas.microsoft.com/office/drawing/2014/main" id="{5B078DCA-8E31-4640-AFBB-1E6ADF411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159" y="30439554"/>
          <a:ext cx="375025" cy="209086"/>
        </a:xfrm>
        <a:prstGeom prst="rect">
          <a:avLst/>
        </a:prstGeom>
      </xdr:spPr>
    </xdr:pic>
    <xdr:clientData/>
  </xdr:oneCellAnchor>
  <xdr:oneCellAnchor>
    <xdr:from>
      <xdr:col>3</xdr:col>
      <xdr:colOff>57422</xdr:colOff>
      <xdr:row>51</xdr:row>
      <xdr:rowOff>55128</xdr:rowOff>
    </xdr:from>
    <xdr:ext cx="418828" cy="418828"/>
    <xdr:pic>
      <xdr:nvPicPr>
        <xdr:cNvPr id="70" name="Billede 69">
          <a:extLst>
            <a:ext uri="{FF2B5EF4-FFF2-40B4-BE49-F238E27FC236}">
              <a16:creationId xmlns:a16="http://schemas.microsoft.com/office/drawing/2014/main" id="{570333FA-5773-4187-91DC-7F6C1FC4D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0222" y="9529328"/>
          <a:ext cx="418828" cy="418828"/>
        </a:xfrm>
        <a:prstGeom prst="rect">
          <a:avLst/>
        </a:prstGeom>
      </xdr:spPr>
    </xdr:pic>
    <xdr:clientData/>
  </xdr:oneCellAnchor>
  <xdr:oneCellAnchor>
    <xdr:from>
      <xdr:col>3</xdr:col>
      <xdr:colOff>444771</xdr:colOff>
      <xdr:row>52</xdr:row>
      <xdr:rowOff>867</xdr:rowOff>
    </xdr:from>
    <xdr:ext cx="421727" cy="466854"/>
    <xdr:pic>
      <xdr:nvPicPr>
        <xdr:cNvPr id="71" name="Billede 70">
          <a:extLst>
            <a:ext uri="{FF2B5EF4-FFF2-40B4-BE49-F238E27FC236}">
              <a16:creationId xmlns:a16="http://schemas.microsoft.com/office/drawing/2014/main" id="{8A0A0181-ABB0-4305-BE43-EBCFF8D2E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7571" y="9659217"/>
          <a:ext cx="421727" cy="466854"/>
        </a:xfrm>
        <a:prstGeom prst="rect">
          <a:avLst/>
        </a:prstGeom>
      </xdr:spPr>
    </xdr:pic>
    <xdr:clientData/>
  </xdr:oneCellAnchor>
  <xdr:oneCellAnchor>
    <xdr:from>
      <xdr:col>3</xdr:col>
      <xdr:colOff>44722</xdr:colOff>
      <xdr:row>53</xdr:row>
      <xdr:rowOff>58305</xdr:rowOff>
    </xdr:from>
    <xdr:ext cx="418828" cy="418828"/>
    <xdr:pic>
      <xdr:nvPicPr>
        <xdr:cNvPr id="72" name="Billede 71">
          <a:extLst>
            <a:ext uri="{FF2B5EF4-FFF2-40B4-BE49-F238E27FC236}">
              <a16:creationId xmlns:a16="http://schemas.microsoft.com/office/drawing/2014/main" id="{C9A8B344-5A3D-4B0E-9376-D4C4DC331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522" y="9900805"/>
          <a:ext cx="418828" cy="418828"/>
        </a:xfrm>
        <a:prstGeom prst="rect">
          <a:avLst/>
        </a:prstGeom>
      </xdr:spPr>
    </xdr:pic>
    <xdr:clientData/>
  </xdr:oneCellAnchor>
  <xdr:oneCellAnchor>
    <xdr:from>
      <xdr:col>3</xdr:col>
      <xdr:colOff>457472</xdr:colOff>
      <xdr:row>54</xdr:row>
      <xdr:rowOff>57335</xdr:rowOff>
    </xdr:from>
    <xdr:ext cx="418828" cy="418828"/>
    <xdr:pic>
      <xdr:nvPicPr>
        <xdr:cNvPr id="73" name="Billede 72">
          <a:extLst>
            <a:ext uri="{FF2B5EF4-FFF2-40B4-BE49-F238E27FC236}">
              <a16:creationId xmlns:a16="http://schemas.microsoft.com/office/drawing/2014/main" id="{AF27BC7A-DB2B-4DDA-A87C-60007B77E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272" y="10083985"/>
          <a:ext cx="418828" cy="418828"/>
        </a:xfrm>
        <a:prstGeom prst="rect">
          <a:avLst/>
        </a:prstGeom>
      </xdr:spPr>
    </xdr:pic>
    <xdr:clientData/>
  </xdr:oneCellAnchor>
  <xdr:oneCellAnchor>
    <xdr:from>
      <xdr:col>3</xdr:col>
      <xdr:colOff>48588</xdr:colOff>
      <xdr:row>55</xdr:row>
      <xdr:rowOff>66860</xdr:rowOff>
    </xdr:from>
    <xdr:ext cx="418828" cy="418828"/>
    <xdr:pic>
      <xdr:nvPicPr>
        <xdr:cNvPr id="74" name="Billede 73">
          <a:extLst>
            <a:ext uri="{FF2B5EF4-FFF2-40B4-BE49-F238E27FC236}">
              <a16:creationId xmlns:a16="http://schemas.microsoft.com/office/drawing/2014/main" id="{D0D1FD06-5A91-4426-AE45-6B64775F8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1388" y="10277660"/>
          <a:ext cx="418828" cy="418828"/>
        </a:xfrm>
        <a:prstGeom prst="rect">
          <a:avLst/>
        </a:prstGeom>
      </xdr:spPr>
    </xdr:pic>
    <xdr:clientData/>
  </xdr:oneCellAnchor>
  <xdr:oneCellAnchor>
    <xdr:from>
      <xdr:col>3</xdr:col>
      <xdr:colOff>434552</xdr:colOff>
      <xdr:row>174</xdr:row>
      <xdr:rowOff>130591</xdr:rowOff>
    </xdr:from>
    <xdr:ext cx="505518" cy="243371"/>
    <xdr:pic>
      <xdr:nvPicPr>
        <xdr:cNvPr id="75" name="Billede 74">
          <a:extLst>
            <a:ext uri="{FF2B5EF4-FFF2-40B4-BE49-F238E27FC236}">
              <a16:creationId xmlns:a16="http://schemas.microsoft.com/office/drawing/2014/main" id="{95F42EF0-B890-4414-A9B6-F0693BC91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57352" y="32071091"/>
          <a:ext cx="505518" cy="243371"/>
        </a:xfrm>
        <a:prstGeom prst="rect">
          <a:avLst/>
        </a:prstGeom>
      </xdr:spPr>
    </xdr:pic>
    <xdr:clientData/>
  </xdr:oneCellAnchor>
  <xdr:oneCellAnchor>
    <xdr:from>
      <xdr:col>3</xdr:col>
      <xdr:colOff>478616</xdr:colOff>
      <xdr:row>176</xdr:row>
      <xdr:rowOff>117330</xdr:rowOff>
    </xdr:from>
    <xdr:ext cx="402048" cy="223424"/>
    <xdr:pic>
      <xdr:nvPicPr>
        <xdr:cNvPr id="76" name="Billede 75">
          <a:extLst>
            <a:ext uri="{FF2B5EF4-FFF2-40B4-BE49-F238E27FC236}">
              <a16:creationId xmlns:a16="http://schemas.microsoft.com/office/drawing/2014/main" id="{C54C2CB9-462A-4A69-BE4B-FE5587898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01416" y="32426130"/>
          <a:ext cx="402048" cy="223424"/>
        </a:xfrm>
        <a:prstGeom prst="rect">
          <a:avLst/>
        </a:prstGeom>
      </xdr:spPr>
    </xdr:pic>
    <xdr:clientData/>
  </xdr:oneCellAnchor>
  <xdr:oneCellAnchor>
    <xdr:from>
      <xdr:col>3</xdr:col>
      <xdr:colOff>105083</xdr:colOff>
      <xdr:row>177</xdr:row>
      <xdr:rowOff>57979</xdr:rowOff>
    </xdr:from>
    <xdr:ext cx="255561" cy="400208"/>
    <xdr:pic>
      <xdr:nvPicPr>
        <xdr:cNvPr id="77" name="Billede 76">
          <a:extLst>
            <a:ext uri="{FF2B5EF4-FFF2-40B4-BE49-F238E27FC236}">
              <a16:creationId xmlns:a16="http://schemas.microsoft.com/office/drawing/2014/main" id="{B2EA2AA8-F08D-43A8-9168-338AB817E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27883" y="32550929"/>
          <a:ext cx="255561" cy="400208"/>
        </a:xfrm>
        <a:prstGeom prst="rect">
          <a:avLst/>
        </a:prstGeom>
      </xdr:spPr>
    </xdr:pic>
    <xdr:clientData/>
  </xdr:oneCellAnchor>
  <xdr:oneCellAnchor>
    <xdr:from>
      <xdr:col>3</xdr:col>
      <xdr:colOff>571499</xdr:colOff>
      <xdr:row>178</xdr:row>
      <xdr:rowOff>74649</xdr:rowOff>
    </xdr:from>
    <xdr:ext cx="231914" cy="382976"/>
    <xdr:pic>
      <xdr:nvPicPr>
        <xdr:cNvPr id="78" name="Billede 77">
          <a:extLst>
            <a:ext uri="{FF2B5EF4-FFF2-40B4-BE49-F238E27FC236}">
              <a16:creationId xmlns:a16="http://schemas.microsoft.com/office/drawing/2014/main" id="{37EF9D59-EE2F-4420-9D7A-2CDC6A9DD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94299" y="32751749"/>
          <a:ext cx="231914" cy="382976"/>
        </a:xfrm>
        <a:prstGeom prst="rect">
          <a:avLst/>
        </a:prstGeom>
      </xdr:spPr>
    </xdr:pic>
    <xdr:clientData/>
  </xdr:oneCellAnchor>
  <xdr:oneCellAnchor>
    <xdr:from>
      <xdr:col>3</xdr:col>
      <xdr:colOff>150466</xdr:colOff>
      <xdr:row>179</xdr:row>
      <xdr:rowOff>135371</xdr:rowOff>
    </xdr:from>
    <xdr:ext cx="194198" cy="353089"/>
    <xdr:pic>
      <xdr:nvPicPr>
        <xdr:cNvPr id="79" name="Billede 78">
          <a:extLst>
            <a:ext uri="{FF2B5EF4-FFF2-40B4-BE49-F238E27FC236}">
              <a16:creationId xmlns:a16="http://schemas.microsoft.com/office/drawing/2014/main" id="{35C6C3E2-2844-40DC-83A1-9A0075061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73266" y="32996621"/>
          <a:ext cx="194198" cy="353089"/>
        </a:xfrm>
        <a:prstGeom prst="rect">
          <a:avLst/>
        </a:prstGeom>
      </xdr:spPr>
    </xdr:pic>
    <xdr:clientData/>
  </xdr:oneCellAnchor>
  <xdr:oneCellAnchor>
    <xdr:from>
      <xdr:col>3</xdr:col>
      <xdr:colOff>536066</xdr:colOff>
      <xdr:row>180</xdr:row>
      <xdr:rowOff>94690</xdr:rowOff>
    </xdr:from>
    <xdr:ext cx="311027" cy="382934"/>
    <xdr:pic>
      <xdr:nvPicPr>
        <xdr:cNvPr id="80" name="Billede 79">
          <a:extLst>
            <a:ext uri="{FF2B5EF4-FFF2-40B4-BE49-F238E27FC236}">
              <a16:creationId xmlns:a16="http://schemas.microsoft.com/office/drawing/2014/main" id="{DB3FE9AE-7A2D-428A-9D90-3B3BD8278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58866" y="33140090"/>
          <a:ext cx="311027" cy="382934"/>
        </a:xfrm>
        <a:prstGeom prst="rect">
          <a:avLst/>
        </a:prstGeom>
      </xdr:spPr>
    </xdr:pic>
    <xdr:clientData/>
  </xdr:oneCellAnchor>
  <xdr:oneCellAnchor>
    <xdr:from>
      <xdr:col>3</xdr:col>
      <xdr:colOff>505702</xdr:colOff>
      <xdr:row>182</xdr:row>
      <xdr:rowOff>162510</xdr:rowOff>
    </xdr:from>
    <xdr:ext cx="382934" cy="214745"/>
    <xdr:pic>
      <xdr:nvPicPr>
        <xdr:cNvPr id="81" name="Billede 80">
          <a:extLst>
            <a:ext uri="{FF2B5EF4-FFF2-40B4-BE49-F238E27FC236}">
              <a16:creationId xmlns:a16="http://schemas.microsoft.com/office/drawing/2014/main" id="{CA2DF678-F374-4E98-AC7E-252A14EA1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8502" y="33576210"/>
          <a:ext cx="382934" cy="214745"/>
        </a:xfrm>
        <a:prstGeom prst="rect">
          <a:avLst/>
        </a:prstGeom>
      </xdr:spPr>
    </xdr:pic>
    <xdr:clientData/>
  </xdr:oneCellAnchor>
  <xdr:oneCellAnchor>
    <xdr:from>
      <xdr:col>3</xdr:col>
      <xdr:colOff>76251</xdr:colOff>
      <xdr:row>183</xdr:row>
      <xdr:rowOff>140804</xdr:rowOff>
    </xdr:from>
    <xdr:ext cx="326252" cy="288518"/>
    <xdr:pic>
      <xdr:nvPicPr>
        <xdr:cNvPr id="82" name="Billede 81">
          <a:extLst>
            <a:ext uri="{FF2B5EF4-FFF2-40B4-BE49-F238E27FC236}">
              <a16:creationId xmlns:a16="http://schemas.microsoft.com/office/drawing/2014/main" id="{701C56A5-FE31-430C-BB60-E08C02DD8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9051" y="33738654"/>
          <a:ext cx="326252" cy="288518"/>
        </a:xfrm>
        <a:prstGeom prst="rect">
          <a:avLst/>
        </a:prstGeom>
      </xdr:spPr>
    </xdr:pic>
    <xdr:clientData/>
  </xdr:oneCellAnchor>
  <xdr:oneCellAnchor>
    <xdr:from>
      <xdr:col>1</xdr:col>
      <xdr:colOff>528240</xdr:colOff>
      <xdr:row>0</xdr:row>
      <xdr:rowOff>175715</xdr:rowOff>
    </xdr:from>
    <xdr:ext cx="1279525" cy="594391"/>
    <xdr:pic>
      <xdr:nvPicPr>
        <xdr:cNvPr id="83" name="Picture 1">
          <a:extLst>
            <a:ext uri="{FF2B5EF4-FFF2-40B4-BE49-F238E27FC236}">
              <a16:creationId xmlns:a16="http://schemas.microsoft.com/office/drawing/2014/main" id="{E9AF822A-E02D-4032-9832-EC649AFA7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37840" y="175715"/>
          <a:ext cx="1279525" cy="5943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369888</xdr:colOff>
      <xdr:row>0</xdr:row>
      <xdr:rowOff>0</xdr:rowOff>
    </xdr:from>
    <xdr:ext cx="857250" cy="835025"/>
    <xdr:pic>
      <xdr:nvPicPr>
        <xdr:cNvPr id="84" name="Picture 1" descr="http://www.lagersport.dk/media/amshopby/medium48.png">
          <a:extLst>
            <a:ext uri="{FF2B5EF4-FFF2-40B4-BE49-F238E27FC236}">
              <a16:creationId xmlns:a16="http://schemas.microsoft.com/office/drawing/2014/main" id="{8DE55EB9-87B0-4E45-961E-167E8E22A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369888" y="0"/>
          <a:ext cx="857250" cy="835025"/>
        </a:xfrm>
        <a:prstGeom prst="rect">
          <a:avLst/>
        </a:prstGeom>
        <a:noFill/>
      </xdr:spPr>
    </xdr:pic>
    <xdr:clientData/>
  </xdr:oneCellAnchor>
  <xdr:oneCellAnchor>
    <xdr:from>
      <xdr:col>0</xdr:col>
      <xdr:colOff>434975</xdr:colOff>
      <xdr:row>76</xdr:row>
      <xdr:rowOff>0</xdr:rowOff>
    </xdr:from>
    <xdr:ext cx="857250" cy="809625"/>
    <xdr:pic>
      <xdr:nvPicPr>
        <xdr:cNvPr id="85" name="Picture 1" descr="http://www.lagersport.dk/media/amshopby/medium48.png">
          <a:extLst>
            <a:ext uri="{FF2B5EF4-FFF2-40B4-BE49-F238E27FC236}">
              <a16:creationId xmlns:a16="http://schemas.microsoft.com/office/drawing/2014/main" id="{47E3C5E5-D4FE-4B90-9F1C-EC2B11825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434975" y="13893800"/>
          <a:ext cx="857250" cy="809625"/>
        </a:xfrm>
        <a:prstGeom prst="rect">
          <a:avLst/>
        </a:prstGeom>
        <a:noFill/>
      </xdr:spPr>
    </xdr:pic>
    <xdr:clientData/>
  </xdr:oneCellAnchor>
  <xdr:oneCellAnchor>
    <xdr:from>
      <xdr:col>0</xdr:col>
      <xdr:colOff>276225</xdr:colOff>
      <xdr:row>167</xdr:row>
      <xdr:rowOff>73025</xdr:rowOff>
    </xdr:from>
    <xdr:ext cx="857250" cy="819150"/>
    <xdr:pic>
      <xdr:nvPicPr>
        <xdr:cNvPr id="86" name="Picture 1" descr="http://www.lagersport.dk/media/amshopby/medium48.png">
          <a:extLst>
            <a:ext uri="{FF2B5EF4-FFF2-40B4-BE49-F238E27FC236}">
              <a16:creationId xmlns:a16="http://schemas.microsoft.com/office/drawing/2014/main" id="{53C2758C-E88E-4C98-94FC-46CE0A71B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276225" y="30724475"/>
          <a:ext cx="857250" cy="8191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95250</xdr:colOff>
      <xdr:row>7</xdr:row>
      <xdr:rowOff>112918</xdr:rowOff>
    </xdr:from>
    <xdr:ext cx="342900" cy="342900"/>
    <xdr:pic>
      <xdr:nvPicPr>
        <xdr:cNvPr id="87" name="Billede 86">
          <a:extLst>
            <a:ext uri="{FF2B5EF4-FFF2-40B4-BE49-F238E27FC236}">
              <a16:creationId xmlns:a16="http://schemas.microsoft.com/office/drawing/2014/main" id="{BD1F2038-3B7D-45F5-9C86-FEDE43613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718050" y="1484518"/>
          <a:ext cx="3429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35720</xdr:colOff>
      <xdr:row>5</xdr:row>
      <xdr:rowOff>99545</xdr:rowOff>
    </xdr:from>
    <xdr:ext cx="465929" cy="349323"/>
    <xdr:pic>
      <xdr:nvPicPr>
        <xdr:cNvPr id="88" name="Billede 87">
          <a:extLst>
            <a:ext uri="{FF2B5EF4-FFF2-40B4-BE49-F238E27FC236}">
              <a16:creationId xmlns:a16="http://schemas.microsoft.com/office/drawing/2014/main" id="{02BDF86E-5967-477C-948A-620CDAD29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658520" y="1102845"/>
          <a:ext cx="465929" cy="349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545690</xdr:colOff>
      <xdr:row>8</xdr:row>
      <xdr:rowOff>114023</xdr:rowOff>
    </xdr:from>
    <xdr:ext cx="330609" cy="330609"/>
    <xdr:pic>
      <xdr:nvPicPr>
        <xdr:cNvPr id="89" name="Billede 88">
          <a:extLst>
            <a:ext uri="{FF2B5EF4-FFF2-40B4-BE49-F238E27FC236}">
              <a16:creationId xmlns:a16="http://schemas.microsoft.com/office/drawing/2014/main" id="{86D37598-D900-4DF6-A22F-E3AFA7059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168490" y="1669773"/>
          <a:ext cx="330609" cy="330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106213</xdr:colOff>
      <xdr:row>13</xdr:row>
      <xdr:rowOff>143364</xdr:rowOff>
    </xdr:from>
    <xdr:ext cx="329515" cy="329515"/>
    <xdr:pic>
      <xdr:nvPicPr>
        <xdr:cNvPr id="90" name="Billede 89">
          <a:extLst>
            <a:ext uri="{FF2B5EF4-FFF2-40B4-BE49-F238E27FC236}">
              <a16:creationId xmlns:a16="http://schemas.microsoft.com/office/drawing/2014/main" id="{389A578E-8986-44BE-8DB8-30BB93D9E4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29013" y="2619864"/>
          <a:ext cx="329515" cy="329515"/>
        </a:xfrm>
        <a:prstGeom prst="rect">
          <a:avLst/>
        </a:prstGeom>
      </xdr:spPr>
    </xdr:pic>
    <xdr:clientData/>
  </xdr:oneCellAnchor>
  <xdr:oneCellAnchor>
    <xdr:from>
      <xdr:col>3</xdr:col>
      <xdr:colOff>77406</xdr:colOff>
      <xdr:row>31</xdr:row>
      <xdr:rowOff>85886</xdr:rowOff>
    </xdr:from>
    <xdr:ext cx="337480" cy="337480"/>
    <xdr:pic>
      <xdr:nvPicPr>
        <xdr:cNvPr id="91" name="Billede 90">
          <a:extLst>
            <a:ext uri="{FF2B5EF4-FFF2-40B4-BE49-F238E27FC236}">
              <a16:creationId xmlns:a16="http://schemas.microsoft.com/office/drawing/2014/main" id="{3C31CDF0-464C-4C6C-9DE6-034303CFF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00206" y="5877086"/>
          <a:ext cx="337480" cy="337480"/>
        </a:xfrm>
        <a:prstGeom prst="rect">
          <a:avLst/>
        </a:prstGeom>
      </xdr:spPr>
    </xdr:pic>
    <xdr:clientData/>
  </xdr:oneCellAnchor>
  <xdr:oneCellAnchor>
    <xdr:from>
      <xdr:col>3</xdr:col>
      <xdr:colOff>526463</xdr:colOff>
      <xdr:row>32</xdr:row>
      <xdr:rowOff>84503</xdr:rowOff>
    </xdr:from>
    <xdr:ext cx="337480" cy="337480"/>
    <xdr:pic>
      <xdr:nvPicPr>
        <xdr:cNvPr id="92" name="Billede 91">
          <a:extLst>
            <a:ext uri="{FF2B5EF4-FFF2-40B4-BE49-F238E27FC236}">
              <a16:creationId xmlns:a16="http://schemas.microsoft.com/office/drawing/2014/main" id="{9CD91250-F6BB-40B8-8E56-714549885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49263" y="6059853"/>
          <a:ext cx="337480" cy="337480"/>
        </a:xfrm>
        <a:prstGeom prst="rect">
          <a:avLst/>
        </a:prstGeom>
      </xdr:spPr>
    </xdr:pic>
    <xdr:clientData/>
  </xdr:oneCellAnchor>
  <xdr:oneCellAnchor>
    <xdr:from>
      <xdr:col>3</xdr:col>
      <xdr:colOff>524979</xdr:colOff>
      <xdr:row>34</xdr:row>
      <xdr:rowOff>110280</xdr:rowOff>
    </xdr:from>
    <xdr:ext cx="339587" cy="339587"/>
    <xdr:pic>
      <xdr:nvPicPr>
        <xdr:cNvPr id="93" name="Billede 92">
          <a:extLst>
            <a:ext uri="{FF2B5EF4-FFF2-40B4-BE49-F238E27FC236}">
              <a16:creationId xmlns:a16="http://schemas.microsoft.com/office/drawing/2014/main" id="{40E18C9E-607A-450F-AB8C-1FBB7B479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47779" y="6453930"/>
          <a:ext cx="339587" cy="339587"/>
        </a:xfrm>
        <a:prstGeom prst="rect">
          <a:avLst/>
        </a:prstGeom>
      </xdr:spPr>
    </xdr:pic>
    <xdr:clientData/>
  </xdr:oneCellAnchor>
  <xdr:oneCellAnchor>
    <xdr:from>
      <xdr:col>3</xdr:col>
      <xdr:colOff>87342</xdr:colOff>
      <xdr:row>33</xdr:row>
      <xdr:rowOff>102171</xdr:rowOff>
    </xdr:from>
    <xdr:ext cx="337480" cy="337480"/>
    <xdr:pic>
      <xdr:nvPicPr>
        <xdr:cNvPr id="94" name="Billede 93">
          <a:extLst>
            <a:ext uri="{FF2B5EF4-FFF2-40B4-BE49-F238E27FC236}">
              <a16:creationId xmlns:a16="http://schemas.microsoft.com/office/drawing/2014/main" id="{E87AC350-C692-4751-9B9F-579999F3C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10142" y="6261671"/>
          <a:ext cx="337480" cy="337480"/>
        </a:xfrm>
        <a:prstGeom prst="rect">
          <a:avLst/>
        </a:prstGeom>
      </xdr:spPr>
    </xdr:pic>
    <xdr:clientData/>
  </xdr:oneCellAnchor>
  <xdr:oneCellAnchor>
    <xdr:from>
      <xdr:col>3</xdr:col>
      <xdr:colOff>74003</xdr:colOff>
      <xdr:row>35</xdr:row>
      <xdr:rowOff>123952</xdr:rowOff>
    </xdr:from>
    <xdr:ext cx="348411" cy="322484"/>
    <xdr:pic>
      <xdr:nvPicPr>
        <xdr:cNvPr id="95" name="Billede 94">
          <a:extLst>
            <a:ext uri="{FF2B5EF4-FFF2-40B4-BE49-F238E27FC236}">
              <a16:creationId xmlns:a16="http://schemas.microsoft.com/office/drawing/2014/main" id="{FA454EFB-DECF-4FE8-A181-57B158B95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6803" y="6651752"/>
          <a:ext cx="348411" cy="322484"/>
        </a:xfrm>
        <a:prstGeom prst="rect">
          <a:avLst/>
        </a:prstGeom>
      </xdr:spPr>
    </xdr:pic>
    <xdr:clientData/>
  </xdr:oneCellAnchor>
  <xdr:oneCellAnchor>
    <xdr:from>
      <xdr:col>3</xdr:col>
      <xdr:colOff>86931</xdr:colOff>
      <xdr:row>38</xdr:row>
      <xdr:rowOff>152400</xdr:rowOff>
    </xdr:from>
    <xdr:ext cx="430678" cy="430678"/>
    <xdr:pic>
      <xdr:nvPicPr>
        <xdr:cNvPr id="96" name="Billede 95">
          <a:extLst>
            <a:ext uri="{FF2B5EF4-FFF2-40B4-BE49-F238E27FC236}">
              <a16:creationId xmlns:a16="http://schemas.microsoft.com/office/drawing/2014/main" id="{BAE7B8C5-34A3-408C-AC0F-483DC685F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09731" y="7232650"/>
          <a:ext cx="430678" cy="430678"/>
        </a:xfrm>
        <a:prstGeom prst="rect">
          <a:avLst/>
        </a:prstGeom>
      </xdr:spPr>
    </xdr:pic>
    <xdr:clientData/>
  </xdr:oneCellAnchor>
  <xdr:oneCellAnchor>
    <xdr:from>
      <xdr:col>3</xdr:col>
      <xdr:colOff>525081</xdr:colOff>
      <xdr:row>39</xdr:row>
      <xdr:rowOff>150347</xdr:rowOff>
    </xdr:from>
    <xdr:ext cx="337480" cy="337480"/>
    <xdr:pic>
      <xdr:nvPicPr>
        <xdr:cNvPr id="97" name="Billede 96">
          <a:extLst>
            <a:ext uri="{FF2B5EF4-FFF2-40B4-BE49-F238E27FC236}">
              <a16:creationId xmlns:a16="http://schemas.microsoft.com/office/drawing/2014/main" id="{9D8A9761-557A-4B7B-A8AF-BF73BCD3F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47881" y="7414747"/>
          <a:ext cx="337480" cy="337480"/>
        </a:xfrm>
        <a:prstGeom prst="rect">
          <a:avLst/>
        </a:prstGeom>
      </xdr:spPr>
    </xdr:pic>
    <xdr:clientData/>
  </xdr:oneCellAnchor>
  <xdr:oneCellAnchor>
    <xdr:from>
      <xdr:col>3</xdr:col>
      <xdr:colOff>502856</xdr:colOff>
      <xdr:row>42</xdr:row>
      <xdr:rowOff>0</xdr:rowOff>
    </xdr:from>
    <xdr:ext cx="421152" cy="421152"/>
    <xdr:pic>
      <xdr:nvPicPr>
        <xdr:cNvPr id="98" name="Billede 97">
          <a:extLst>
            <a:ext uri="{FF2B5EF4-FFF2-40B4-BE49-F238E27FC236}">
              <a16:creationId xmlns:a16="http://schemas.microsoft.com/office/drawing/2014/main" id="{1212F4B6-7EF8-41E5-A95F-3D870B553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25656" y="7816850"/>
          <a:ext cx="421152" cy="421152"/>
        </a:xfrm>
        <a:prstGeom prst="rect">
          <a:avLst/>
        </a:prstGeom>
      </xdr:spPr>
    </xdr:pic>
    <xdr:clientData/>
  </xdr:oneCellAnchor>
  <xdr:oneCellAnchor>
    <xdr:from>
      <xdr:col>3</xdr:col>
      <xdr:colOff>115506</xdr:colOff>
      <xdr:row>43</xdr:row>
      <xdr:rowOff>19050</xdr:rowOff>
    </xdr:from>
    <xdr:ext cx="383052" cy="383052"/>
    <xdr:pic>
      <xdr:nvPicPr>
        <xdr:cNvPr id="99" name="Billede 98">
          <a:extLst>
            <a:ext uri="{FF2B5EF4-FFF2-40B4-BE49-F238E27FC236}">
              <a16:creationId xmlns:a16="http://schemas.microsoft.com/office/drawing/2014/main" id="{ACC1A866-417C-4833-BE9C-806450C6B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38306" y="8020050"/>
          <a:ext cx="383052" cy="383052"/>
        </a:xfrm>
        <a:prstGeom prst="rect">
          <a:avLst/>
        </a:prstGeom>
      </xdr:spPr>
    </xdr:pic>
    <xdr:clientData/>
  </xdr:oneCellAnchor>
  <xdr:oneCellAnchor>
    <xdr:from>
      <xdr:col>3</xdr:col>
      <xdr:colOff>96455</xdr:colOff>
      <xdr:row>40</xdr:row>
      <xdr:rowOff>149308</xdr:rowOff>
    </xdr:from>
    <xdr:ext cx="389319" cy="389319"/>
    <xdr:pic>
      <xdr:nvPicPr>
        <xdr:cNvPr id="100" name="Billede 99">
          <a:extLst>
            <a:ext uri="{FF2B5EF4-FFF2-40B4-BE49-F238E27FC236}">
              <a16:creationId xmlns:a16="http://schemas.microsoft.com/office/drawing/2014/main" id="{D3FB8C0E-2B8A-4CB1-8C1B-6C13DD237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19255" y="7597858"/>
          <a:ext cx="389319" cy="389319"/>
        </a:xfrm>
        <a:prstGeom prst="rect">
          <a:avLst/>
        </a:prstGeom>
      </xdr:spPr>
    </xdr:pic>
    <xdr:clientData/>
  </xdr:oneCellAnchor>
  <xdr:oneCellAnchor>
    <xdr:from>
      <xdr:col>3</xdr:col>
      <xdr:colOff>552450</xdr:colOff>
      <xdr:row>44</xdr:row>
      <xdr:rowOff>53975</xdr:rowOff>
    </xdr:from>
    <xdr:ext cx="383052" cy="383052"/>
    <xdr:pic>
      <xdr:nvPicPr>
        <xdr:cNvPr id="101" name="Billede 100">
          <a:extLst>
            <a:ext uri="{FF2B5EF4-FFF2-40B4-BE49-F238E27FC236}">
              <a16:creationId xmlns:a16="http://schemas.microsoft.com/office/drawing/2014/main" id="{A2CC1FA3-355E-42A6-999F-190024F75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75250" y="8239125"/>
          <a:ext cx="383052" cy="383052"/>
        </a:xfrm>
        <a:prstGeom prst="rect">
          <a:avLst/>
        </a:prstGeom>
      </xdr:spPr>
    </xdr:pic>
    <xdr:clientData/>
  </xdr:oneCellAnchor>
  <xdr:oneCellAnchor>
    <xdr:from>
      <xdr:col>3</xdr:col>
      <xdr:colOff>104775</xdr:colOff>
      <xdr:row>45</xdr:row>
      <xdr:rowOff>25400</xdr:rowOff>
    </xdr:from>
    <xdr:ext cx="383052" cy="383052"/>
    <xdr:pic>
      <xdr:nvPicPr>
        <xdr:cNvPr id="102" name="Billede 101">
          <a:extLst>
            <a:ext uri="{FF2B5EF4-FFF2-40B4-BE49-F238E27FC236}">
              <a16:creationId xmlns:a16="http://schemas.microsoft.com/office/drawing/2014/main" id="{EA5E3E71-E151-4AE9-A1B7-AD7610409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27575" y="8394700"/>
          <a:ext cx="383052" cy="383052"/>
        </a:xfrm>
        <a:prstGeom prst="rect">
          <a:avLst/>
        </a:prstGeom>
      </xdr:spPr>
    </xdr:pic>
    <xdr:clientData/>
  </xdr:oneCellAnchor>
  <xdr:oneCellAnchor>
    <xdr:from>
      <xdr:col>3</xdr:col>
      <xdr:colOff>459485</xdr:colOff>
      <xdr:row>109</xdr:row>
      <xdr:rowOff>119319</xdr:rowOff>
    </xdr:from>
    <xdr:ext cx="443375" cy="366456"/>
    <xdr:pic>
      <xdr:nvPicPr>
        <xdr:cNvPr id="103" name="Billede 102">
          <a:extLst>
            <a:ext uri="{FF2B5EF4-FFF2-40B4-BE49-F238E27FC236}">
              <a16:creationId xmlns:a16="http://schemas.microsoft.com/office/drawing/2014/main" id="{81C59055-2D31-4F67-BBD0-E5972E074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2285" y="20090069"/>
          <a:ext cx="443375" cy="366456"/>
        </a:xfrm>
        <a:prstGeom prst="rect">
          <a:avLst/>
        </a:prstGeom>
      </xdr:spPr>
    </xdr:pic>
    <xdr:clientData/>
  </xdr:oneCellAnchor>
  <xdr:oneCellAnchor>
    <xdr:from>
      <xdr:col>3</xdr:col>
      <xdr:colOff>59435</xdr:colOff>
      <xdr:row>108</xdr:row>
      <xdr:rowOff>147894</xdr:rowOff>
    </xdr:from>
    <xdr:ext cx="443375" cy="366456"/>
    <xdr:pic>
      <xdr:nvPicPr>
        <xdr:cNvPr id="104" name="Billede 103">
          <a:extLst>
            <a:ext uri="{FF2B5EF4-FFF2-40B4-BE49-F238E27FC236}">
              <a16:creationId xmlns:a16="http://schemas.microsoft.com/office/drawing/2014/main" id="{33FED1A4-96A0-4FA6-A647-5D1C94532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2235" y="19934494"/>
          <a:ext cx="443375" cy="366456"/>
        </a:xfrm>
        <a:prstGeom prst="rect">
          <a:avLst/>
        </a:prstGeom>
      </xdr:spPr>
    </xdr:pic>
    <xdr:clientData/>
  </xdr:oneCellAnchor>
  <xdr:oneCellAnchor>
    <xdr:from>
      <xdr:col>3</xdr:col>
      <xdr:colOff>459485</xdr:colOff>
      <xdr:row>107</xdr:row>
      <xdr:rowOff>128844</xdr:rowOff>
    </xdr:from>
    <xdr:ext cx="443375" cy="366456"/>
    <xdr:pic>
      <xdr:nvPicPr>
        <xdr:cNvPr id="105" name="Billede 104">
          <a:extLst>
            <a:ext uri="{FF2B5EF4-FFF2-40B4-BE49-F238E27FC236}">
              <a16:creationId xmlns:a16="http://schemas.microsoft.com/office/drawing/2014/main" id="{DDF77EAC-88DD-4911-A94D-B793D6FD6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2285" y="19731294"/>
          <a:ext cx="443375" cy="366456"/>
        </a:xfrm>
        <a:prstGeom prst="rect">
          <a:avLst/>
        </a:prstGeom>
      </xdr:spPr>
    </xdr:pic>
    <xdr:clientData/>
  </xdr:oneCellAnchor>
  <xdr:oneCellAnchor>
    <xdr:from>
      <xdr:col>3</xdr:col>
      <xdr:colOff>447948</xdr:colOff>
      <xdr:row>49</xdr:row>
      <xdr:rowOff>151069</xdr:rowOff>
    </xdr:from>
    <xdr:ext cx="463140" cy="463140"/>
    <xdr:pic>
      <xdr:nvPicPr>
        <xdr:cNvPr id="106" name="Billede 105">
          <a:extLst>
            <a:ext uri="{FF2B5EF4-FFF2-40B4-BE49-F238E27FC236}">
              <a16:creationId xmlns:a16="http://schemas.microsoft.com/office/drawing/2014/main" id="{129ECBCE-5524-4BCF-9485-6D64DE0EF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0748" y="9256969"/>
          <a:ext cx="463140" cy="463140"/>
        </a:xfrm>
        <a:prstGeom prst="rect">
          <a:avLst/>
        </a:prstGeom>
      </xdr:spPr>
    </xdr:pic>
    <xdr:clientData/>
  </xdr:oneCellAnchor>
  <xdr:oneCellAnchor>
    <xdr:from>
      <xdr:col>3</xdr:col>
      <xdr:colOff>57150</xdr:colOff>
      <xdr:row>49</xdr:row>
      <xdr:rowOff>46939</xdr:rowOff>
    </xdr:from>
    <xdr:ext cx="418828" cy="418828"/>
    <xdr:pic>
      <xdr:nvPicPr>
        <xdr:cNvPr id="107" name="Billede 106">
          <a:extLst>
            <a:ext uri="{FF2B5EF4-FFF2-40B4-BE49-F238E27FC236}">
              <a16:creationId xmlns:a16="http://schemas.microsoft.com/office/drawing/2014/main" id="{96300EC5-3C8B-4A5D-BE36-73DF39D64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9950" y="9152839"/>
          <a:ext cx="418828" cy="418828"/>
        </a:xfrm>
        <a:prstGeom prst="rect">
          <a:avLst/>
        </a:prstGeom>
      </xdr:spPr>
    </xdr:pic>
    <xdr:clientData/>
  </xdr:oneCellAnchor>
  <xdr:oneCellAnchor>
    <xdr:from>
      <xdr:col>3</xdr:col>
      <xdr:colOff>92578</xdr:colOff>
      <xdr:row>60</xdr:row>
      <xdr:rowOff>9525</xdr:rowOff>
    </xdr:from>
    <xdr:ext cx="789642" cy="1083779"/>
    <xdr:pic>
      <xdr:nvPicPr>
        <xdr:cNvPr id="108" name="Billede 107">
          <a:extLst>
            <a:ext uri="{FF2B5EF4-FFF2-40B4-BE49-F238E27FC236}">
              <a16:creationId xmlns:a16="http://schemas.microsoft.com/office/drawing/2014/main" id="{A29A2396-F2D0-48EB-87B2-F1FEA2E62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15378" y="11141075"/>
          <a:ext cx="789642" cy="1083779"/>
        </a:xfrm>
        <a:prstGeom prst="rect">
          <a:avLst/>
        </a:prstGeom>
      </xdr:spPr>
    </xdr:pic>
    <xdr:clientData/>
  </xdr:oneCellAnchor>
  <xdr:oneCellAnchor>
    <xdr:from>
      <xdr:col>3</xdr:col>
      <xdr:colOff>39306</xdr:colOff>
      <xdr:row>68</xdr:row>
      <xdr:rowOff>133192</xdr:rowOff>
    </xdr:from>
    <xdr:ext cx="469104" cy="304958"/>
    <xdr:pic>
      <xdr:nvPicPr>
        <xdr:cNvPr id="109" name="Billede 108">
          <a:extLst>
            <a:ext uri="{FF2B5EF4-FFF2-40B4-BE49-F238E27FC236}">
              <a16:creationId xmlns:a16="http://schemas.microsoft.com/office/drawing/2014/main" id="{4E42F469-887B-4EBC-AD6F-178D6DACD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2106" y="12737942"/>
          <a:ext cx="469104" cy="304958"/>
        </a:xfrm>
        <a:prstGeom prst="rect">
          <a:avLst/>
        </a:prstGeom>
      </xdr:spPr>
    </xdr:pic>
    <xdr:clientData/>
  </xdr:oneCellAnchor>
  <xdr:oneCellAnchor>
    <xdr:from>
      <xdr:col>3</xdr:col>
      <xdr:colOff>482150</xdr:colOff>
      <xdr:row>72</xdr:row>
      <xdr:rowOff>98717</xdr:rowOff>
    </xdr:from>
    <xdr:ext cx="469104" cy="293841"/>
    <xdr:pic>
      <xdr:nvPicPr>
        <xdr:cNvPr id="110" name="Billede 109">
          <a:extLst>
            <a:ext uri="{FF2B5EF4-FFF2-40B4-BE49-F238E27FC236}">
              <a16:creationId xmlns:a16="http://schemas.microsoft.com/office/drawing/2014/main" id="{61443EBE-10ED-4B29-815B-BCC87E892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4950" y="13255917"/>
          <a:ext cx="469104" cy="293841"/>
        </a:xfrm>
        <a:prstGeom prst="rect">
          <a:avLst/>
        </a:prstGeom>
      </xdr:spPr>
    </xdr:pic>
    <xdr:clientData/>
  </xdr:oneCellAnchor>
  <xdr:oneCellAnchor>
    <xdr:from>
      <xdr:col>3</xdr:col>
      <xdr:colOff>483806</xdr:colOff>
      <xdr:row>69</xdr:row>
      <xdr:rowOff>106596</xdr:rowOff>
    </xdr:from>
    <xdr:ext cx="469104" cy="300999"/>
    <xdr:pic>
      <xdr:nvPicPr>
        <xdr:cNvPr id="111" name="Billede 110">
          <a:extLst>
            <a:ext uri="{FF2B5EF4-FFF2-40B4-BE49-F238E27FC236}">
              <a16:creationId xmlns:a16="http://schemas.microsoft.com/office/drawing/2014/main" id="{7BD45F4F-0B38-4FB8-A4AF-CCC0263D6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6606" y="12895496"/>
          <a:ext cx="469104" cy="300999"/>
        </a:xfrm>
        <a:prstGeom prst="rect">
          <a:avLst/>
        </a:prstGeom>
      </xdr:spPr>
    </xdr:pic>
    <xdr:clientData/>
  </xdr:oneCellAnchor>
  <xdr:oneCellAnchor>
    <xdr:from>
      <xdr:col>3</xdr:col>
      <xdr:colOff>39858</xdr:colOff>
      <xdr:row>70</xdr:row>
      <xdr:rowOff>115956</xdr:rowOff>
    </xdr:from>
    <xdr:ext cx="469104" cy="302463"/>
    <xdr:pic>
      <xdr:nvPicPr>
        <xdr:cNvPr id="112" name="Billede 111">
          <a:extLst>
            <a:ext uri="{FF2B5EF4-FFF2-40B4-BE49-F238E27FC236}">
              <a16:creationId xmlns:a16="http://schemas.microsoft.com/office/drawing/2014/main" id="{AE58CFAC-9A48-437F-80F7-639F64239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2658" y="13089006"/>
          <a:ext cx="469104" cy="302463"/>
        </a:xfrm>
        <a:prstGeom prst="rect">
          <a:avLst/>
        </a:prstGeom>
      </xdr:spPr>
    </xdr:pic>
    <xdr:clientData/>
  </xdr:oneCellAnchor>
  <xdr:oneCellAnchor>
    <xdr:from>
      <xdr:col>1</xdr:col>
      <xdr:colOff>828675</xdr:colOff>
      <xdr:row>76</xdr:row>
      <xdr:rowOff>171450</xdr:rowOff>
    </xdr:from>
    <xdr:ext cx="1279525" cy="594391"/>
    <xdr:pic>
      <xdr:nvPicPr>
        <xdr:cNvPr id="113" name="Picture 1">
          <a:extLst>
            <a:ext uri="{FF2B5EF4-FFF2-40B4-BE49-F238E27FC236}">
              <a16:creationId xmlns:a16="http://schemas.microsoft.com/office/drawing/2014/main" id="{AE22F355-1D6F-49F9-919E-59E92B4F0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438275" y="14065250"/>
          <a:ext cx="1279525" cy="5943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609600</xdr:colOff>
      <xdr:row>168</xdr:row>
      <xdr:rowOff>6350</xdr:rowOff>
    </xdr:from>
    <xdr:ext cx="1279525" cy="594391"/>
    <xdr:pic>
      <xdr:nvPicPr>
        <xdr:cNvPr id="114" name="Picture 1">
          <a:extLst>
            <a:ext uri="{FF2B5EF4-FFF2-40B4-BE49-F238E27FC236}">
              <a16:creationId xmlns:a16="http://schemas.microsoft.com/office/drawing/2014/main" id="{0B34576E-4510-46DB-92C8-B42949D33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19200" y="30841950"/>
          <a:ext cx="1279525" cy="5943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</xdr:col>
      <xdr:colOff>497718</xdr:colOff>
      <xdr:row>74</xdr:row>
      <xdr:rowOff>48251</xdr:rowOff>
    </xdr:from>
    <xdr:ext cx="429934" cy="429934"/>
    <xdr:pic>
      <xdr:nvPicPr>
        <xdr:cNvPr id="115" name="Billede 114">
          <a:extLst>
            <a:ext uri="{FF2B5EF4-FFF2-40B4-BE49-F238E27FC236}">
              <a16:creationId xmlns:a16="http://schemas.microsoft.com/office/drawing/2014/main" id="{D1758D5B-41B6-46B5-8E4A-5A02DBF3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20518" y="13573751"/>
          <a:ext cx="429934" cy="429934"/>
        </a:xfrm>
        <a:prstGeom prst="rect">
          <a:avLst/>
        </a:prstGeom>
      </xdr:spPr>
    </xdr:pic>
    <xdr:clientData/>
  </xdr:oneCellAnchor>
  <xdr:oneCellAnchor>
    <xdr:from>
      <xdr:col>3</xdr:col>
      <xdr:colOff>523882</xdr:colOff>
      <xdr:row>25</xdr:row>
      <xdr:rowOff>94282</xdr:rowOff>
    </xdr:from>
    <xdr:ext cx="362357" cy="352979"/>
    <xdr:pic>
      <xdr:nvPicPr>
        <xdr:cNvPr id="116" name="Billede 115">
          <a:extLst>
            <a:ext uri="{FF2B5EF4-FFF2-40B4-BE49-F238E27FC236}">
              <a16:creationId xmlns:a16="http://schemas.microsoft.com/office/drawing/2014/main" id="{E959C0B2-972E-4279-BFD6-EA4AA1AC8E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46682" y="4780582"/>
          <a:ext cx="362357" cy="352979"/>
        </a:xfrm>
        <a:prstGeom prst="rect">
          <a:avLst/>
        </a:prstGeom>
      </xdr:spPr>
    </xdr:pic>
    <xdr:clientData/>
  </xdr:oneCellAnchor>
  <xdr:oneCellAnchor>
    <xdr:from>
      <xdr:col>3</xdr:col>
      <xdr:colOff>120926</xdr:colOff>
      <xdr:row>24</xdr:row>
      <xdr:rowOff>104497</xdr:rowOff>
    </xdr:from>
    <xdr:ext cx="342900" cy="365532"/>
    <xdr:pic>
      <xdr:nvPicPr>
        <xdr:cNvPr id="117" name="Billede 116">
          <a:extLst>
            <a:ext uri="{FF2B5EF4-FFF2-40B4-BE49-F238E27FC236}">
              <a16:creationId xmlns:a16="http://schemas.microsoft.com/office/drawing/2014/main" id="{892A72F7-5F0F-49E9-A4A9-AAFD46D76E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43726" y="4606647"/>
          <a:ext cx="342900" cy="365532"/>
        </a:xfrm>
        <a:prstGeom prst="rect">
          <a:avLst/>
        </a:prstGeom>
      </xdr:spPr>
    </xdr:pic>
    <xdr:clientData/>
  </xdr:oneCellAnchor>
  <xdr:oneCellAnchor>
    <xdr:from>
      <xdr:col>3</xdr:col>
      <xdr:colOff>531617</xdr:colOff>
      <xdr:row>23</xdr:row>
      <xdr:rowOff>57997</xdr:rowOff>
    </xdr:from>
    <xdr:ext cx="358619" cy="358619"/>
    <xdr:pic>
      <xdr:nvPicPr>
        <xdr:cNvPr id="118" name="Billede 117">
          <a:extLst>
            <a:ext uri="{FF2B5EF4-FFF2-40B4-BE49-F238E27FC236}">
              <a16:creationId xmlns:a16="http://schemas.microsoft.com/office/drawing/2014/main" id="{D103247F-2633-4E71-83DC-AEC2412389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54417" y="4375997"/>
          <a:ext cx="358619" cy="358619"/>
        </a:xfrm>
        <a:prstGeom prst="rect">
          <a:avLst/>
        </a:prstGeom>
      </xdr:spPr>
    </xdr:pic>
    <xdr:clientData/>
  </xdr:oneCellAnchor>
  <xdr:oneCellAnchor>
    <xdr:from>
      <xdr:col>3</xdr:col>
      <xdr:colOff>114299</xdr:colOff>
      <xdr:row>22</xdr:row>
      <xdr:rowOff>96215</xdr:rowOff>
    </xdr:from>
    <xdr:ext cx="352975" cy="352975"/>
    <xdr:pic>
      <xdr:nvPicPr>
        <xdr:cNvPr id="119" name="Billede 118">
          <a:extLst>
            <a:ext uri="{FF2B5EF4-FFF2-40B4-BE49-F238E27FC236}">
              <a16:creationId xmlns:a16="http://schemas.microsoft.com/office/drawing/2014/main" id="{0B494AF0-7429-4BEA-84E3-2E8CED8E6E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37099" y="4230065"/>
          <a:ext cx="352975" cy="352975"/>
        </a:xfrm>
        <a:prstGeom prst="rect">
          <a:avLst/>
        </a:prstGeom>
      </xdr:spPr>
    </xdr:pic>
    <xdr:clientData/>
  </xdr:oneCellAnchor>
  <xdr:oneCellAnchor>
    <xdr:from>
      <xdr:col>3</xdr:col>
      <xdr:colOff>537462</xdr:colOff>
      <xdr:row>18</xdr:row>
      <xdr:rowOff>124238</xdr:rowOff>
    </xdr:from>
    <xdr:ext cx="357888" cy="339312"/>
    <xdr:pic>
      <xdr:nvPicPr>
        <xdr:cNvPr id="120" name="Billede 119">
          <a:extLst>
            <a:ext uri="{FF2B5EF4-FFF2-40B4-BE49-F238E27FC236}">
              <a16:creationId xmlns:a16="http://schemas.microsoft.com/office/drawing/2014/main" id="{080F05FC-A258-4AEB-A191-B6C3203865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60262" y="3521488"/>
          <a:ext cx="357888" cy="339312"/>
        </a:xfrm>
        <a:prstGeom prst="rect">
          <a:avLst/>
        </a:prstGeom>
      </xdr:spPr>
    </xdr:pic>
    <xdr:clientData/>
  </xdr:oneCellAnchor>
  <xdr:oneCellAnchor>
    <xdr:from>
      <xdr:col>3</xdr:col>
      <xdr:colOff>546573</xdr:colOff>
      <xdr:row>16</xdr:row>
      <xdr:rowOff>102567</xdr:rowOff>
    </xdr:from>
    <xdr:ext cx="347950" cy="350429"/>
    <xdr:pic>
      <xdr:nvPicPr>
        <xdr:cNvPr id="121" name="Billede 120">
          <a:extLst>
            <a:ext uri="{FF2B5EF4-FFF2-40B4-BE49-F238E27FC236}">
              <a16:creationId xmlns:a16="http://schemas.microsoft.com/office/drawing/2014/main" id="{9D4CD1D0-42C4-4009-B406-257624BD13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69373" y="3131517"/>
          <a:ext cx="347950" cy="350429"/>
        </a:xfrm>
        <a:prstGeom prst="rect">
          <a:avLst/>
        </a:prstGeom>
      </xdr:spPr>
    </xdr:pic>
    <xdr:clientData/>
  </xdr:oneCellAnchor>
  <xdr:oneCellAnchor>
    <xdr:from>
      <xdr:col>3</xdr:col>
      <xdr:colOff>506627</xdr:colOff>
      <xdr:row>82</xdr:row>
      <xdr:rowOff>10922</xdr:rowOff>
    </xdr:from>
    <xdr:ext cx="411379" cy="436338"/>
    <xdr:pic>
      <xdr:nvPicPr>
        <xdr:cNvPr id="122" name="Picture 1">
          <a:extLst>
            <a:ext uri="{FF2B5EF4-FFF2-40B4-BE49-F238E27FC236}">
              <a16:creationId xmlns:a16="http://schemas.microsoft.com/office/drawing/2014/main" id="{47242618-C294-4312-A229-4FC8A8ED5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129427" y="15009622"/>
          <a:ext cx="411379" cy="4363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</xdr:col>
      <xdr:colOff>46848</xdr:colOff>
      <xdr:row>83</xdr:row>
      <xdr:rowOff>20986</xdr:rowOff>
    </xdr:from>
    <xdr:ext cx="410765" cy="410765"/>
    <xdr:pic>
      <xdr:nvPicPr>
        <xdr:cNvPr id="123" name="Billede 122">
          <a:extLst>
            <a:ext uri="{FF2B5EF4-FFF2-40B4-BE49-F238E27FC236}">
              <a16:creationId xmlns:a16="http://schemas.microsoft.com/office/drawing/2014/main" id="{27F0BF08-D313-4B6B-9A98-50B8E7CC8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69648" y="15203836"/>
          <a:ext cx="410765" cy="410765"/>
        </a:xfrm>
        <a:prstGeom prst="rect">
          <a:avLst/>
        </a:prstGeom>
      </xdr:spPr>
    </xdr:pic>
    <xdr:clientData/>
  </xdr:oneCellAnchor>
  <xdr:oneCellAnchor>
    <xdr:from>
      <xdr:col>3</xdr:col>
      <xdr:colOff>506138</xdr:colOff>
      <xdr:row>90</xdr:row>
      <xdr:rowOff>65483</xdr:rowOff>
    </xdr:from>
    <xdr:ext cx="391161" cy="391161"/>
    <xdr:pic>
      <xdr:nvPicPr>
        <xdr:cNvPr id="124" name="Billede 123">
          <a:extLst>
            <a:ext uri="{FF2B5EF4-FFF2-40B4-BE49-F238E27FC236}">
              <a16:creationId xmlns:a16="http://schemas.microsoft.com/office/drawing/2014/main" id="{1A5B8E7D-96F8-4AB9-96FA-4609288DB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28938" y="16537383"/>
          <a:ext cx="391161" cy="391161"/>
        </a:xfrm>
        <a:prstGeom prst="rect">
          <a:avLst/>
        </a:prstGeom>
      </xdr:spPr>
    </xdr:pic>
    <xdr:clientData/>
  </xdr:oneCellAnchor>
  <xdr:oneCellAnchor>
    <xdr:from>
      <xdr:col>3</xdr:col>
      <xdr:colOff>85901</xdr:colOff>
      <xdr:row>85</xdr:row>
      <xdr:rowOff>91108</xdr:rowOff>
    </xdr:from>
    <xdr:ext cx="353843" cy="353843"/>
    <xdr:pic>
      <xdr:nvPicPr>
        <xdr:cNvPr id="125" name="Billede 124">
          <a:extLst>
            <a:ext uri="{FF2B5EF4-FFF2-40B4-BE49-F238E27FC236}">
              <a16:creationId xmlns:a16="http://schemas.microsoft.com/office/drawing/2014/main" id="{8C6BE7D9-2B4C-4D4E-A339-0806236D4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08701" y="15642258"/>
          <a:ext cx="353843" cy="353843"/>
        </a:xfrm>
        <a:prstGeom prst="rect">
          <a:avLst/>
        </a:prstGeom>
      </xdr:spPr>
    </xdr:pic>
    <xdr:clientData/>
  </xdr:oneCellAnchor>
  <xdr:oneCellAnchor>
    <xdr:from>
      <xdr:col>3</xdr:col>
      <xdr:colOff>519583</xdr:colOff>
      <xdr:row>86</xdr:row>
      <xdr:rowOff>121954</xdr:rowOff>
    </xdr:from>
    <xdr:ext cx="353843" cy="353843"/>
    <xdr:pic>
      <xdr:nvPicPr>
        <xdr:cNvPr id="126" name="Billede 125">
          <a:extLst>
            <a:ext uri="{FF2B5EF4-FFF2-40B4-BE49-F238E27FC236}">
              <a16:creationId xmlns:a16="http://schemas.microsoft.com/office/drawing/2014/main" id="{0A9D35FA-FACC-409E-AE85-C5E9D3189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42383" y="15857254"/>
          <a:ext cx="353843" cy="353843"/>
        </a:xfrm>
        <a:prstGeom prst="rect">
          <a:avLst/>
        </a:prstGeom>
      </xdr:spPr>
    </xdr:pic>
    <xdr:clientData/>
  </xdr:oneCellAnchor>
  <xdr:oneCellAnchor>
    <xdr:from>
      <xdr:col>3</xdr:col>
      <xdr:colOff>87657</xdr:colOff>
      <xdr:row>87</xdr:row>
      <xdr:rowOff>84586</xdr:rowOff>
    </xdr:from>
    <xdr:ext cx="353843" cy="353843"/>
    <xdr:pic>
      <xdr:nvPicPr>
        <xdr:cNvPr id="127" name="Billede 126">
          <a:extLst>
            <a:ext uri="{FF2B5EF4-FFF2-40B4-BE49-F238E27FC236}">
              <a16:creationId xmlns:a16="http://schemas.microsoft.com/office/drawing/2014/main" id="{62D235EE-77C9-402B-A21B-9D44FF819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10457" y="16004036"/>
          <a:ext cx="353843" cy="353843"/>
        </a:xfrm>
        <a:prstGeom prst="rect">
          <a:avLst/>
        </a:prstGeom>
      </xdr:spPr>
    </xdr:pic>
    <xdr:clientData/>
  </xdr:oneCellAnchor>
  <xdr:oneCellAnchor>
    <xdr:from>
      <xdr:col>3</xdr:col>
      <xdr:colOff>517528</xdr:colOff>
      <xdr:row>88</xdr:row>
      <xdr:rowOff>103303</xdr:rowOff>
    </xdr:from>
    <xdr:ext cx="351282" cy="351282"/>
    <xdr:pic>
      <xdr:nvPicPr>
        <xdr:cNvPr id="128" name="Billede 127">
          <a:extLst>
            <a:ext uri="{FF2B5EF4-FFF2-40B4-BE49-F238E27FC236}">
              <a16:creationId xmlns:a16="http://schemas.microsoft.com/office/drawing/2014/main" id="{87AD875A-A248-4981-A7A6-70F058DB7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40328" y="16206903"/>
          <a:ext cx="351282" cy="351282"/>
        </a:xfrm>
        <a:prstGeom prst="rect">
          <a:avLst/>
        </a:prstGeom>
      </xdr:spPr>
    </xdr:pic>
    <xdr:clientData/>
  </xdr:oneCellAnchor>
  <xdr:oneCellAnchor>
    <xdr:from>
      <xdr:col>3</xdr:col>
      <xdr:colOff>104378</xdr:colOff>
      <xdr:row>89</xdr:row>
      <xdr:rowOff>103980</xdr:rowOff>
    </xdr:from>
    <xdr:ext cx="304800" cy="304800"/>
    <xdr:pic>
      <xdr:nvPicPr>
        <xdr:cNvPr id="129" name="Billede 128">
          <a:extLst>
            <a:ext uri="{FF2B5EF4-FFF2-40B4-BE49-F238E27FC236}">
              <a16:creationId xmlns:a16="http://schemas.microsoft.com/office/drawing/2014/main" id="{08748CB4-7C1F-44D1-856E-5BB4FE75F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27178" y="16391730"/>
          <a:ext cx="304800" cy="304800"/>
        </a:xfrm>
        <a:prstGeom prst="rect">
          <a:avLst/>
        </a:prstGeom>
      </xdr:spPr>
    </xdr:pic>
    <xdr:clientData/>
  </xdr:oneCellAnchor>
  <xdr:oneCellAnchor>
    <xdr:from>
      <xdr:col>3</xdr:col>
      <xdr:colOff>84650</xdr:colOff>
      <xdr:row>91</xdr:row>
      <xdr:rowOff>130969</xdr:rowOff>
    </xdr:from>
    <xdr:ext cx="304800" cy="304800"/>
    <xdr:pic>
      <xdr:nvPicPr>
        <xdr:cNvPr id="130" name="Billede 129">
          <a:extLst>
            <a:ext uri="{FF2B5EF4-FFF2-40B4-BE49-F238E27FC236}">
              <a16:creationId xmlns:a16="http://schemas.microsoft.com/office/drawing/2014/main" id="{57469FF5-88C6-4645-93C2-B7F9629FA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07450" y="16787019"/>
          <a:ext cx="304800" cy="304800"/>
        </a:xfrm>
        <a:prstGeom prst="rect">
          <a:avLst/>
        </a:prstGeom>
      </xdr:spPr>
    </xdr:pic>
    <xdr:clientData/>
  </xdr:oneCellAnchor>
  <xdr:oneCellAnchor>
    <xdr:from>
      <xdr:col>3</xdr:col>
      <xdr:colOff>554550</xdr:colOff>
      <xdr:row>92</xdr:row>
      <xdr:rowOff>106865</xdr:rowOff>
    </xdr:from>
    <xdr:ext cx="304800" cy="304800"/>
    <xdr:pic>
      <xdr:nvPicPr>
        <xdr:cNvPr id="131" name="Billede 130">
          <a:extLst>
            <a:ext uri="{FF2B5EF4-FFF2-40B4-BE49-F238E27FC236}">
              <a16:creationId xmlns:a16="http://schemas.microsoft.com/office/drawing/2014/main" id="{01D78E91-4FE9-45DC-A6C7-AB8D63ED9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77350" y="16947065"/>
          <a:ext cx="304800" cy="304800"/>
        </a:xfrm>
        <a:prstGeom prst="rect">
          <a:avLst/>
        </a:prstGeom>
      </xdr:spPr>
    </xdr:pic>
    <xdr:clientData/>
  </xdr:oneCellAnchor>
  <xdr:oneCellAnchor>
    <xdr:from>
      <xdr:col>3</xdr:col>
      <xdr:colOff>512091</xdr:colOff>
      <xdr:row>94</xdr:row>
      <xdr:rowOff>23811</xdr:rowOff>
    </xdr:from>
    <xdr:ext cx="391161" cy="391161"/>
    <xdr:pic>
      <xdr:nvPicPr>
        <xdr:cNvPr id="132" name="Billede 131">
          <a:extLst>
            <a:ext uri="{FF2B5EF4-FFF2-40B4-BE49-F238E27FC236}">
              <a16:creationId xmlns:a16="http://schemas.microsoft.com/office/drawing/2014/main" id="{5EA934B9-4DB4-4948-AABB-00B8C617E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34891" y="17232311"/>
          <a:ext cx="391161" cy="391161"/>
        </a:xfrm>
        <a:prstGeom prst="rect">
          <a:avLst/>
        </a:prstGeom>
      </xdr:spPr>
    </xdr:pic>
    <xdr:clientData/>
  </xdr:oneCellAnchor>
  <xdr:oneCellAnchor>
    <xdr:from>
      <xdr:col>3</xdr:col>
      <xdr:colOff>29764</xdr:colOff>
      <xdr:row>93</xdr:row>
      <xdr:rowOff>74214</xdr:rowOff>
    </xdr:from>
    <xdr:ext cx="458391" cy="458391"/>
    <xdr:pic>
      <xdr:nvPicPr>
        <xdr:cNvPr id="133" name="Billede 132">
          <a:extLst>
            <a:ext uri="{FF2B5EF4-FFF2-40B4-BE49-F238E27FC236}">
              <a16:creationId xmlns:a16="http://schemas.microsoft.com/office/drawing/2014/main" id="{009157D3-A696-4410-84E7-407EDFDF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52564" y="17098564"/>
          <a:ext cx="458391" cy="458391"/>
        </a:xfrm>
        <a:prstGeom prst="rect">
          <a:avLst/>
        </a:prstGeom>
      </xdr:spPr>
    </xdr:pic>
    <xdr:clientData/>
  </xdr:oneCellAnchor>
  <xdr:oneCellAnchor>
    <xdr:from>
      <xdr:col>3</xdr:col>
      <xdr:colOff>46654</xdr:colOff>
      <xdr:row>97</xdr:row>
      <xdr:rowOff>14292</xdr:rowOff>
    </xdr:from>
    <xdr:ext cx="392976" cy="392976"/>
    <xdr:pic>
      <xdr:nvPicPr>
        <xdr:cNvPr id="134" name="Billede 133">
          <a:extLst>
            <a:ext uri="{FF2B5EF4-FFF2-40B4-BE49-F238E27FC236}">
              <a16:creationId xmlns:a16="http://schemas.microsoft.com/office/drawing/2014/main" id="{A45F9ACD-C2CD-4356-B6DA-4285846A2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69454" y="17775242"/>
          <a:ext cx="392976" cy="392976"/>
        </a:xfrm>
        <a:prstGeom prst="rect">
          <a:avLst/>
        </a:prstGeom>
      </xdr:spPr>
    </xdr:pic>
    <xdr:clientData/>
  </xdr:oneCellAnchor>
  <xdr:oneCellAnchor>
    <xdr:from>
      <xdr:col>3</xdr:col>
      <xdr:colOff>456453</xdr:colOff>
      <xdr:row>96</xdr:row>
      <xdr:rowOff>11615</xdr:rowOff>
    </xdr:from>
    <xdr:ext cx="468778" cy="468778"/>
    <xdr:pic>
      <xdr:nvPicPr>
        <xdr:cNvPr id="135" name="Billede 134">
          <a:extLst>
            <a:ext uri="{FF2B5EF4-FFF2-40B4-BE49-F238E27FC236}">
              <a16:creationId xmlns:a16="http://schemas.microsoft.com/office/drawing/2014/main" id="{66347318-2E02-4E3A-9DDE-A4240497E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79253" y="17588415"/>
          <a:ext cx="468778" cy="468778"/>
        </a:xfrm>
        <a:prstGeom prst="rect">
          <a:avLst/>
        </a:prstGeom>
      </xdr:spPr>
    </xdr:pic>
    <xdr:clientData/>
  </xdr:oneCellAnchor>
  <xdr:oneCellAnchor>
    <xdr:from>
      <xdr:col>3</xdr:col>
      <xdr:colOff>52106</xdr:colOff>
      <xdr:row>95</xdr:row>
      <xdr:rowOff>37720</xdr:rowOff>
    </xdr:from>
    <xdr:ext cx="392976" cy="392976"/>
    <xdr:pic>
      <xdr:nvPicPr>
        <xdr:cNvPr id="136" name="Billede 135">
          <a:extLst>
            <a:ext uri="{FF2B5EF4-FFF2-40B4-BE49-F238E27FC236}">
              <a16:creationId xmlns:a16="http://schemas.microsoft.com/office/drawing/2014/main" id="{5C33A429-FF86-4E28-B082-2CA414FFF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74906" y="17430370"/>
          <a:ext cx="392976" cy="392976"/>
        </a:xfrm>
        <a:prstGeom prst="rect">
          <a:avLst/>
        </a:prstGeom>
      </xdr:spPr>
    </xdr:pic>
    <xdr:clientData/>
  </xdr:oneCellAnchor>
  <xdr:oneCellAnchor>
    <xdr:from>
      <xdr:col>3</xdr:col>
      <xdr:colOff>92882</xdr:colOff>
      <xdr:row>110</xdr:row>
      <xdr:rowOff>100262</xdr:rowOff>
    </xdr:from>
    <xdr:ext cx="284832" cy="403711"/>
    <xdr:pic>
      <xdr:nvPicPr>
        <xdr:cNvPr id="137" name="Billede 136">
          <a:extLst>
            <a:ext uri="{FF2B5EF4-FFF2-40B4-BE49-F238E27FC236}">
              <a16:creationId xmlns:a16="http://schemas.microsoft.com/office/drawing/2014/main" id="{57422B49-052B-4BC1-87A3-2F602C304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5682" y="20255162"/>
          <a:ext cx="284832" cy="403711"/>
        </a:xfrm>
        <a:prstGeom prst="rect">
          <a:avLst/>
        </a:prstGeom>
      </xdr:spPr>
    </xdr:pic>
    <xdr:clientData/>
  </xdr:oneCellAnchor>
  <xdr:oneCellAnchor>
    <xdr:from>
      <xdr:col>3</xdr:col>
      <xdr:colOff>59803</xdr:colOff>
      <xdr:row>99</xdr:row>
      <xdr:rowOff>13974</xdr:rowOff>
    </xdr:from>
    <xdr:ext cx="428751" cy="428751"/>
    <xdr:pic>
      <xdr:nvPicPr>
        <xdr:cNvPr id="138" name="Billede 137">
          <a:extLst>
            <a:ext uri="{FF2B5EF4-FFF2-40B4-BE49-F238E27FC236}">
              <a16:creationId xmlns:a16="http://schemas.microsoft.com/office/drawing/2014/main" id="{F6B1E61A-6E4F-4540-BC0F-3D6D2B2F1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82603" y="18143224"/>
          <a:ext cx="428751" cy="428751"/>
        </a:xfrm>
        <a:prstGeom prst="rect">
          <a:avLst/>
        </a:prstGeom>
      </xdr:spPr>
    </xdr:pic>
    <xdr:clientData/>
  </xdr:oneCellAnchor>
  <xdr:oneCellAnchor>
    <xdr:from>
      <xdr:col>3</xdr:col>
      <xdr:colOff>490934</xdr:colOff>
      <xdr:row>97</xdr:row>
      <xdr:rowOff>169862</xdr:rowOff>
    </xdr:from>
    <xdr:ext cx="428751" cy="428751"/>
    <xdr:pic>
      <xdr:nvPicPr>
        <xdr:cNvPr id="139" name="Billede 138">
          <a:extLst>
            <a:ext uri="{FF2B5EF4-FFF2-40B4-BE49-F238E27FC236}">
              <a16:creationId xmlns:a16="http://schemas.microsoft.com/office/drawing/2014/main" id="{C9D65846-D101-4489-BD3E-90EE2B188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13734" y="17930812"/>
          <a:ext cx="428751" cy="428751"/>
        </a:xfrm>
        <a:prstGeom prst="rect">
          <a:avLst/>
        </a:prstGeom>
      </xdr:spPr>
    </xdr:pic>
    <xdr:clientData/>
  </xdr:oneCellAnchor>
  <xdr:oneCellAnchor>
    <xdr:from>
      <xdr:col>3</xdr:col>
      <xdr:colOff>31142</xdr:colOff>
      <xdr:row>104</xdr:row>
      <xdr:rowOff>146957</xdr:rowOff>
    </xdr:from>
    <xdr:ext cx="462033" cy="232669"/>
    <xdr:pic>
      <xdr:nvPicPr>
        <xdr:cNvPr id="140" name="Billede 139">
          <a:extLst>
            <a:ext uri="{FF2B5EF4-FFF2-40B4-BE49-F238E27FC236}">
              <a16:creationId xmlns:a16="http://schemas.microsoft.com/office/drawing/2014/main" id="{CCCA3DFE-AFE7-4E3E-9AB3-EC1043DBE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3942" y="19196957"/>
          <a:ext cx="462033" cy="232669"/>
        </a:xfrm>
        <a:prstGeom prst="rect">
          <a:avLst/>
        </a:prstGeom>
      </xdr:spPr>
    </xdr:pic>
    <xdr:clientData/>
  </xdr:oneCellAnchor>
  <xdr:oneCellAnchor>
    <xdr:from>
      <xdr:col>3</xdr:col>
      <xdr:colOff>36746</xdr:colOff>
      <xdr:row>132</xdr:row>
      <xdr:rowOff>18933</xdr:rowOff>
    </xdr:from>
    <xdr:ext cx="367448" cy="215172"/>
    <xdr:pic>
      <xdr:nvPicPr>
        <xdr:cNvPr id="141" name="Billede 140">
          <a:extLst>
            <a:ext uri="{FF2B5EF4-FFF2-40B4-BE49-F238E27FC236}">
              <a16:creationId xmlns:a16="http://schemas.microsoft.com/office/drawing/2014/main" id="{26C01D64-83FD-4889-A93E-F98B0B07B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59546" y="24225133"/>
          <a:ext cx="367448" cy="215172"/>
        </a:xfrm>
        <a:prstGeom prst="rect">
          <a:avLst/>
        </a:prstGeom>
      </xdr:spPr>
    </xdr:pic>
    <xdr:clientData/>
  </xdr:oneCellAnchor>
  <xdr:oneCellAnchor>
    <xdr:from>
      <xdr:col>3</xdr:col>
      <xdr:colOff>483515</xdr:colOff>
      <xdr:row>132</xdr:row>
      <xdr:rowOff>144643</xdr:rowOff>
    </xdr:from>
    <xdr:ext cx="367448" cy="244965"/>
    <xdr:pic>
      <xdr:nvPicPr>
        <xdr:cNvPr id="142" name="Billede 141">
          <a:extLst>
            <a:ext uri="{FF2B5EF4-FFF2-40B4-BE49-F238E27FC236}">
              <a16:creationId xmlns:a16="http://schemas.microsoft.com/office/drawing/2014/main" id="{B5BCBED0-8031-46E3-AF1E-82EDE062B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06315" y="24350843"/>
          <a:ext cx="367448" cy="244965"/>
        </a:xfrm>
        <a:prstGeom prst="rect">
          <a:avLst/>
        </a:prstGeom>
      </xdr:spPr>
    </xdr:pic>
    <xdr:clientData/>
  </xdr:oneCellAnchor>
  <xdr:oneCellAnchor>
    <xdr:from>
      <xdr:col>3</xdr:col>
      <xdr:colOff>568800</xdr:colOff>
      <xdr:row>136</xdr:row>
      <xdr:rowOff>58699</xdr:rowOff>
    </xdr:from>
    <xdr:ext cx="241990" cy="367448"/>
    <xdr:pic>
      <xdr:nvPicPr>
        <xdr:cNvPr id="143" name="Billede 142">
          <a:extLst>
            <a:ext uri="{FF2B5EF4-FFF2-40B4-BE49-F238E27FC236}">
              <a16:creationId xmlns:a16="http://schemas.microsoft.com/office/drawing/2014/main" id="{03BF503A-F9F8-4FC7-AD20-7F6363577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91600" y="25001499"/>
          <a:ext cx="241990" cy="367448"/>
        </a:xfrm>
        <a:prstGeom prst="rect">
          <a:avLst/>
        </a:prstGeom>
      </xdr:spPr>
    </xdr:pic>
    <xdr:clientData/>
  </xdr:oneCellAnchor>
  <xdr:oneCellAnchor>
    <xdr:from>
      <xdr:col>3</xdr:col>
      <xdr:colOff>48986</xdr:colOff>
      <xdr:row>135</xdr:row>
      <xdr:rowOff>54429</xdr:rowOff>
    </xdr:from>
    <xdr:ext cx="353843" cy="367448"/>
    <xdr:pic>
      <xdr:nvPicPr>
        <xdr:cNvPr id="144" name="Billede 143">
          <a:extLst>
            <a:ext uri="{FF2B5EF4-FFF2-40B4-BE49-F238E27FC236}">
              <a16:creationId xmlns:a16="http://schemas.microsoft.com/office/drawing/2014/main" id="{6D04EF56-0ED8-45EA-88EB-62E1CB250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1786" y="24813079"/>
          <a:ext cx="353843" cy="367448"/>
        </a:xfrm>
        <a:prstGeom prst="rect">
          <a:avLst/>
        </a:prstGeom>
      </xdr:spPr>
    </xdr:pic>
    <xdr:clientData/>
  </xdr:oneCellAnchor>
  <xdr:oneCellAnchor>
    <xdr:from>
      <xdr:col>3</xdr:col>
      <xdr:colOff>542926</xdr:colOff>
      <xdr:row>142</xdr:row>
      <xdr:rowOff>86730</xdr:rowOff>
    </xdr:from>
    <xdr:ext cx="335266" cy="329226"/>
    <xdr:pic>
      <xdr:nvPicPr>
        <xdr:cNvPr id="145" name="Billede 144">
          <a:extLst>
            <a:ext uri="{FF2B5EF4-FFF2-40B4-BE49-F238E27FC236}">
              <a16:creationId xmlns:a16="http://schemas.microsoft.com/office/drawing/2014/main" id="{60E5BA94-7AF0-4191-8662-8D1058DE0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65726" y="26134430"/>
          <a:ext cx="335266" cy="329226"/>
        </a:xfrm>
        <a:prstGeom prst="rect">
          <a:avLst/>
        </a:prstGeom>
      </xdr:spPr>
    </xdr:pic>
    <xdr:clientData/>
  </xdr:oneCellAnchor>
  <xdr:oneCellAnchor>
    <xdr:from>
      <xdr:col>3</xdr:col>
      <xdr:colOff>65314</xdr:colOff>
      <xdr:row>137</xdr:row>
      <xdr:rowOff>157842</xdr:rowOff>
    </xdr:from>
    <xdr:ext cx="327723" cy="256863"/>
    <xdr:pic>
      <xdr:nvPicPr>
        <xdr:cNvPr id="146" name="Billede 145">
          <a:extLst>
            <a:ext uri="{FF2B5EF4-FFF2-40B4-BE49-F238E27FC236}">
              <a16:creationId xmlns:a16="http://schemas.microsoft.com/office/drawing/2014/main" id="{01DDA8DD-51F1-42B9-BB53-3BFBE610E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88114" y="25284792"/>
          <a:ext cx="327723" cy="256863"/>
        </a:xfrm>
        <a:prstGeom prst="rect">
          <a:avLst/>
        </a:prstGeom>
      </xdr:spPr>
    </xdr:pic>
    <xdr:clientData/>
  </xdr:oneCellAnchor>
  <xdr:oneCellAnchor>
    <xdr:from>
      <xdr:col>3</xdr:col>
      <xdr:colOff>516143</xdr:colOff>
      <xdr:row>138</xdr:row>
      <xdr:rowOff>109168</xdr:rowOff>
    </xdr:from>
    <xdr:ext cx="376743" cy="329226"/>
    <xdr:pic>
      <xdr:nvPicPr>
        <xdr:cNvPr id="147" name="Billede 146">
          <a:extLst>
            <a:ext uri="{FF2B5EF4-FFF2-40B4-BE49-F238E27FC236}">
              <a16:creationId xmlns:a16="http://schemas.microsoft.com/office/drawing/2014/main" id="{34DFE159-A09A-4C46-BB9E-4509B4D76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38943" y="25420268"/>
          <a:ext cx="376743" cy="329226"/>
        </a:xfrm>
        <a:prstGeom prst="rect">
          <a:avLst/>
        </a:prstGeom>
      </xdr:spPr>
    </xdr:pic>
    <xdr:clientData/>
  </xdr:oneCellAnchor>
  <xdr:oneCellAnchor>
    <xdr:from>
      <xdr:col>3</xdr:col>
      <xdr:colOff>83924</xdr:colOff>
      <xdr:row>141</xdr:row>
      <xdr:rowOff>154616</xdr:rowOff>
    </xdr:from>
    <xdr:ext cx="376743" cy="319043"/>
    <xdr:pic>
      <xdr:nvPicPr>
        <xdr:cNvPr id="148" name="Billede 147">
          <a:extLst>
            <a:ext uri="{FF2B5EF4-FFF2-40B4-BE49-F238E27FC236}">
              <a16:creationId xmlns:a16="http://schemas.microsoft.com/office/drawing/2014/main" id="{5FC08C96-A1F8-4987-A947-7970B51B7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06724" y="26018166"/>
          <a:ext cx="376743" cy="319043"/>
        </a:xfrm>
        <a:prstGeom prst="rect">
          <a:avLst/>
        </a:prstGeom>
      </xdr:spPr>
    </xdr:pic>
    <xdr:clientData/>
  </xdr:oneCellAnchor>
  <xdr:oneCellAnchor>
    <xdr:from>
      <xdr:col>3</xdr:col>
      <xdr:colOff>476250</xdr:colOff>
      <xdr:row>152</xdr:row>
      <xdr:rowOff>9127</xdr:rowOff>
    </xdr:from>
    <xdr:ext cx="382434" cy="401306"/>
    <xdr:pic>
      <xdr:nvPicPr>
        <xdr:cNvPr id="149" name="Billede 148">
          <a:extLst>
            <a:ext uri="{FF2B5EF4-FFF2-40B4-BE49-F238E27FC236}">
              <a16:creationId xmlns:a16="http://schemas.microsoft.com/office/drawing/2014/main" id="{C96B46B8-86C7-488D-A7D6-19168B163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9050" y="27898327"/>
          <a:ext cx="382434" cy="401306"/>
        </a:xfrm>
        <a:prstGeom prst="rect">
          <a:avLst/>
        </a:prstGeom>
      </xdr:spPr>
    </xdr:pic>
    <xdr:clientData/>
  </xdr:oneCellAnchor>
  <xdr:oneCellAnchor>
    <xdr:from>
      <xdr:col>3</xdr:col>
      <xdr:colOff>533587</xdr:colOff>
      <xdr:row>154</xdr:row>
      <xdr:rowOff>107848</xdr:rowOff>
    </xdr:from>
    <xdr:ext cx="340013" cy="340013"/>
    <xdr:pic>
      <xdr:nvPicPr>
        <xdr:cNvPr id="150" name="Billede 149">
          <a:extLst>
            <a:ext uri="{FF2B5EF4-FFF2-40B4-BE49-F238E27FC236}">
              <a16:creationId xmlns:a16="http://schemas.microsoft.com/office/drawing/2014/main" id="{332D6261-B923-4CBC-90CA-AF3C8D687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56387" y="28365348"/>
          <a:ext cx="340013" cy="340013"/>
        </a:xfrm>
        <a:prstGeom prst="rect">
          <a:avLst/>
        </a:prstGeom>
      </xdr:spPr>
    </xdr:pic>
    <xdr:clientData/>
  </xdr:oneCellAnchor>
  <xdr:oneCellAnchor>
    <xdr:from>
      <xdr:col>3</xdr:col>
      <xdr:colOff>497194</xdr:colOff>
      <xdr:row>20</xdr:row>
      <xdr:rowOff>149651</xdr:rowOff>
    </xdr:from>
    <xdr:ext cx="455306" cy="339299"/>
    <xdr:pic>
      <xdr:nvPicPr>
        <xdr:cNvPr id="151" name="Billede 150">
          <a:extLst>
            <a:ext uri="{FF2B5EF4-FFF2-40B4-BE49-F238E27FC236}">
              <a16:creationId xmlns:a16="http://schemas.microsoft.com/office/drawing/2014/main" id="{FBF53DA7-547E-41DD-9210-5D930E5610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19994" y="3915201"/>
          <a:ext cx="455306" cy="339299"/>
        </a:xfrm>
        <a:prstGeom prst="rect">
          <a:avLst/>
        </a:prstGeom>
      </xdr:spPr>
    </xdr:pic>
    <xdr:clientData/>
  </xdr:oneCellAnchor>
  <xdr:oneCellAnchor>
    <xdr:from>
      <xdr:col>3</xdr:col>
      <xdr:colOff>525394</xdr:colOff>
      <xdr:row>10</xdr:row>
      <xdr:rowOff>102842</xdr:rowOff>
    </xdr:from>
    <xdr:ext cx="355599" cy="355599"/>
    <xdr:pic>
      <xdr:nvPicPr>
        <xdr:cNvPr id="152" name="Billede 151">
          <a:extLst>
            <a:ext uri="{FF2B5EF4-FFF2-40B4-BE49-F238E27FC236}">
              <a16:creationId xmlns:a16="http://schemas.microsoft.com/office/drawing/2014/main" id="{C1F37E5A-5105-4AE9-9EF3-CC954837E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48194" y="2026892"/>
          <a:ext cx="355599" cy="355599"/>
        </a:xfrm>
        <a:prstGeom prst="rect">
          <a:avLst/>
        </a:prstGeom>
      </xdr:spPr>
    </xdr:pic>
    <xdr:clientData/>
  </xdr:oneCellAnchor>
  <xdr:oneCellAnchor>
    <xdr:from>
      <xdr:col>3</xdr:col>
      <xdr:colOff>545191</xdr:colOff>
      <xdr:row>14</xdr:row>
      <xdr:rowOff>101951</xdr:rowOff>
    </xdr:from>
    <xdr:ext cx="329515" cy="329515"/>
    <xdr:pic>
      <xdr:nvPicPr>
        <xdr:cNvPr id="153" name="Billede 152">
          <a:extLst>
            <a:ext uri="{FF2B5EF4-FFF2-40B4-BE49-F238E27FC236}">
              <a16:creationId xmlns:a16="http://schemas.microsoft.com/office/drawing/2014/main" id="{BEF61008-EC9F-4E16-AAA9-68AE295104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67991" y="2762601"/>
          <a:ext cx="329515" cy="329515"/>
        </a:xfrm>
        <a:prstGeom prst="rect">
          <a:avLst/>
        </a:prstGeom>
      </xdr:spPr>
    </xdr:pic>
    <xdr:clientData/>
  </xdr:oneCellAnchor>
  <xdr:oneCellAnchor>
    <xdr:from>
      <xdr:col>3</xdr:col>
      <xdr:colOff>97930</xdr:colOff>
      <xdr:row>15</xdr:row>
      <xdr:rowOff>135081</xdr:rowOff>
    </xdr:from>
    <xdr:ext cx="329515" cy="329515"/>
    <xdr:pic>
      <xdr:nvPicPr>
        <xdr:cNvPr id="154" name="Billede 153">
          <a:extLst>
            <a:ext uri="{FF2B5EF4-FFF2-40B4-BE49-F238E27FC236}">
              <a16:creationId xmlns:a16="http://schemas.microsoft.com/office/drawing/2014/main" id="{2FBCA7F4-ACB9-48AA-A581-18B3C62E02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20730" y="2979881"/>
          <a:ext cx="329515" cy="329515"/>
        </a:xfrm>
        <a:prstGeom prst="rect">
          <a:avLst/>
        </a:prstGeom>
      </xdr:spPr>
    </xdr:pic>
    <xdr:clientData/>
  </xdr:oneCellAnchor>
  <xdr:oneCellAnchor>
    <xdr:from>
      <xdr:col>3</xdr:col>
      <xdr:colOff>114859</xdr:colOff>
      <xdr:row>26</xdr:row>
      <xdr:rowOff>132520</xdr:rowOff>
    </xdr:from>
    <xdr:ext cx="348967" cy="356153"/>
    <xdr:pic>
      <xdr:nvPicPr>
        <xdr:cNvPr id="155" name="Billede 154">
          <a:extLst>
            <a:ext uri="{FF2B5EF4-FFF2-40B4-BE49-F238E27FC236}">
              <a16:creationId xmlns:a16="http://schemas.microsoft.com/office/drawing/2014/main" id="{17AB3312-7E7E-481E-BEBE-371E80F895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37659" y="5002970"/>
          <a:ext cx="348967" cy="356153"/>
        </a:xfrm>
        <a:prstGeom prst="rect">
          <a:avLst/>
        </a:prstGeom>
      </xdr:spPr>
    </xdr:pic>
    <xdr:clientData/>
  </xdr:oneCellAnchor>
  <xdr:oneCellAnchor>
    <xdr:from>
      <xdr:col>3</xdr:col>
      <xdr:colOff>520844</xdr:colOff>
      <xdr:row>27</xdr:row>
      <xdr:rowOff>132521</xdr:rowOff>
    </xdr:from>
    <xdr:ext cx="365395" cy="356153"/>
    <xdr:pic>
      <xdr:nvPicPr>
        <xdr:cNvPr id="156" name="Billede 155">
          <a:extLst>
            <a:ext uri="{FF2B5EF4-FFF2-40B4-BE49-F238E27FC236}">
              <a16:creationId xmlns:a16="http://schemas.microsoft.com/office/drawing/2014/main" id="{3D6A2A2F-50EC-42F9-BB6D-4C3DD9DFC7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43644" y="5187121"/>
          <a:ext cx="365395" cy="356153"/>
        </a:xfrm>
        <a:prstGeom prst="rect">
          <a:avLst/>
        </a:prstGeom>
      </xdr:spPr>
    </xdr:pic>
    <xdr:clientData/>
  </xdr:oneCellAnchor>
  <xdr:oneCellAnchor>
    <xdr:from>
      <xdr:col>3</xdr:col>
      <xdr:colOff>38210</xdr:colOff>
      <xdr:row>175</xdr:row>
      <xdr:rowOff>119132</xdr:rowOff>
    </xdr:from>
    <xdr:ext cx="376902" cy="243371"/>
    <xdr:pic>
      <xdr:nvPicPr>
        <xdr:cNvPr id="157" name="Billede 156">
          <a:extLst>
            <a:ext uri="{FF2B5EF4-FFF2-40B4-BE49-F238E27FC236}">
              <a16:creationId xmlns:a16="http://schemas.microsoft.com/office/drawing/2014/main" id="{C2FF91B1-ABC8-4800-9FA1-7F31380DE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61010" y="32243782"/>
          <a:ext cx="376902" cy="243371"/>
        </a:xfrm>
        <a:prstGeom prst="rect">
          <a:avLst/>
        </a:prstGeom>
      </xdr:spPr>
    </xdr:pic>
    <xdr:clientData/>
  </xdr:oneCellAnchor>
  <xdr:oneCellAnchor>
    <xdr:from>
      <xdr:col>3</xdr:col>
      <xdr:colOff>24156</xdr:colOff>
      <xdr:row>185</xdr:row>
      <xdr:rowOff>91874</xdr:rowOff>
    </xdr:from>
    <xdr:ext cx="425039" cy="425039"/>
    <xdr:pic>
      <xdr:nvPicPr>
        <xdr:cNvPr id="158" name="Billede 157">
          <a:extLst>
            <a:ext uri="{FF2B5EF4-FFF2-40B4-BE49-F238E27FC236}">
              <a16:creationId xmlns:a16="http://schemas.microsoft.com/office/drawing/2014/main" id="{1C387D5F-9922-42C8-800B-4E778DBCC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46956" y="34058024"/>
          <a:ext cx="425039" cy="425039"/>
        </a:xfrm>
        <a:prstGeom prst="rect">
          <a:avLst/>
        </a:prstGeom>
      </xdr:spPr>
    </xdr:pic>
    <xdr:clientData/>
  </xdr:oneCellAnchor>
  <xdr:oneCellAnchor>
    <xdr:from>
      <xdr:col>3</xdr:col>
      <xdr:colOff>92550</xdr:colOff>
      <xdr:row>181</xdr:row>
      <xdr:rowOff>94812</xdr:rowOff>
    </xdr:from>
    <xdr:ext cx="311027" cy="382934"/>
    <xdr:pic>
      <xdr:nvPicPr>
        <xdr:cNvPr id="159" name="Billede 158">
          <a:extLst>
            <a:ext uri="{FF2B5EF4-FFF2-40B4-BE49-F238E27FC236}">
              <a16:creationId xmlns:a16="http://schemas.microsoft.com/office/drawing/2014/main" id="{BB25FB53-ADD8-4F8E-8A39-16B8A5E76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15350" y="33324362"/>
          <a:ext cx="311027" cy="382934"/>
        </a:xfrm>
        <a:prstGeom prst="rect">
          <a:avLst/>
        </a:prstGeom>
      </xdr:spPr>
    </xdr:pic>
    <xdr:clientData/>
  </xdr:oneCellAnchor>
  <xdr:oneCellAnchor>
    <xdr:from>
      <xdr:col>3</xdr:col>
      <xdr:colOff>515229</xdr:colOff>
      <xdr:row>184</xdr:row>
      <xdr:rowOff>121064</xdr:rowOff>
    </xdr:from>
    <xdr:ext cx="348574" cy="308258"/>
    <xdr:pic>
      <xdr:nvPicPr>
        <xdr:cNvPr id="160" name="Billede 159">
          <a:extLst>
            <a:ext uri="{FF2B5EF4-FFF2-40B4-BE49-F238E27FC236}">
              <a16:creationId xmlns:a16="http://schemas.microsoft.com/office/drawing/2014/main" id="{8332161D-032E-46C3-A64F-E8E91A7A6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8029" y="33903064"/>
          <a:ext cx="348574" cy="308258"/>
        </a:xfrm>
        <a:prstGeom prst="rect">
          <a:avLst/>
        </a:prstGeom>
      </xdr:spPr>
    </xdr:pic>
    <xdr:clientData/>
  </xdr:oneCellAnchor>
  <xdr:oneCellAnchor>
    <xdr:from>
      <xdr:col>3</xdr:col>
      <xdr:colOff>466715</xdr:colOff>
      <xdr:row>206</xdr:row>
      <xdr:rowOff>173935</xdr:rowOff>
    </xdr:from>
    <xdr:ext cx="389568" cy="231514"/>
    <xdr:pic>
      <xdr:nvPicPr>
        <xdr:cNvPr id="161" name="Billede 160">
          <a:extLst>
            <a:ext uri="{FF2B5EF4-FFF2-40B4-BE49-F238E27FC236}">
              <a16:creationId xmlns:a16="http://schemas.microsoft.com/office/drawing/2014/main" id="{08564840-DCE1-481D-8DB9-34DF3B846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89515" y="38007235"/>
          <a:ext cx="389568" cy="231514"/>
        </a:xfrm>
        <a:prstGeom prst="rect">
          <a:avLst/>
        </a:prstGeom>
      </xdr:spPr>
    </xdr:pic>
    <xdr:clientData/>
  </xdr:oneCellAnchor>
  <xdr:oneCellAnchor>
    <xdr:from>
      <xdr:col>3</xdr:col>
      <xdr:colOff>84652</xdr:colOff>
      <xdr:row>153</xdr:row>
      <xdr:rowOff>115237</xdr:rowOff>
    </xdr:from>
    <xdr:ext cx="340013" cy="340013"/>
    <xdr:pic>
      <xdr:nvPicPr>
        <xdr:cNvPr id="162" name="Billede 161">
          <a:extLst>
            <a:ext uri="{FF2B5EF4-FFF2-40B4-BE49-F238E27FC236}">
              <a16:creationId xmlns:a16="http://schemas.microsoft.com/office/drawing/2014/main" id="{E7977288-D151-4C0B-B397-D194AC6C7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07452" y="28188587"/>
          <a:ext cx="340013" cy="340013"/>
        </a:xfrm>
        <a:prstGeom prst="rect">
          <a:avLst/>
        </a:prstGeom>
      </xdr:spPr>
    </xdr:pic>
    <xdr:clientData/>
  </xdr:oneCellAnchor>
  <xdr:oneCellAnchor>
    <xdr:from>
      <xdr:col>2</xdr:col>
      <xdr:colOff>2981739</xdr:colOff>
      <xdr:row>152</xdr:row>
      <xdr:rowOff>22917</xdr:rowOff>
    </xdr:from>
    <xdr:ext cx="590986" cy="114819"/>
    <xdr:pic>
      <xdr:nvPicPr>
        <xdr:cNvPr id="163" name="Billede 162">
          <a:extLst>
            <a:ext uri="{FF2B5EF4-FFF2-40B4-BE49-F238E27FC236}">
              <a16:creationId xmlns:a16="http://schemas.microsoft.com/office/drawing/2014/main" id="{DDAAB6E4-4DB6-4534-ABBC-237AABF4B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569239" y="27912117"/>
          <a:ext cx="590986" cy="114819"/>
        </a:xfrm>
        <a:prstGeom prst="rect">
          <a:avLst/>
        </a:prstGeom>
      </xdr:spPr>
    </xdr:pic>
    <xdr:clientData/>
  </xdr:oneCellAnchor>
  <xdr:twoCellAnchor editAs="oneCell">
    <xdr:from>
      <xdr:col>3</xdr:col>
      <xdr:colOff>538369</xdr:colOff>
      <xdr:row>125</xdr:row>
      <xdr:rowOff>40646</xdr:rowOff>
    </xdr:from>
    <xdr:to>
      <xdr:col>3</xdr:col>
      <xdr:colOff>808520</xdr:colOff>
      <xdr:row>127</xdr:row>
      <xdr:rowOff>35614</xdr:rowOff>
    </xdr:to>
    <xdr:pic>
      <xdr:nvPicPr>
        <xdr:cNvPr id="164" name="Billede 163">
          <a:extLst>
            <a:ext uri="{FF2B5EF4-FFF2-40B4-BE49-F238E27FC236}">
              <a16:creationId xmlns:a16="http://schemas.microsoft.com/office/drawing/2014/main" id="{9C7C669D-AA04-4CBA-97B0-1DEE18551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1169" y="22957796"/>
          <a:ext cx="273326" cy="363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80893</xdr:colOff>
      <xdr:row>139</xdr:row>
      <xdr:rowOff>82826</xdr:rowOff>
    </xdr:from>
    <xdr:to>
      <xdr:col>3</xdr:col>
      <xdr:colOff>437052</xdr:colOff>
      <xdr:row>141</xdr:row>
      <xdr:rowOff>74129</xdr:rowOff>
    </xdr:to>
    <xdr:pic>
      <xdr:nvPicPr>
        <xdr:cNvPr id="165" name="Billede 164">
          <a:extLst>
            <a:ext uri="{FF2B5EF4-FFF2-40B4-BE49-F238E27FC236}">
              <a16:creationId xmlns:a16="http://schemas.microsoft.com/office/drawing/2014/main" id="{01B91449-2AAA-4DDC-BF3B-71533AD60F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3693" y="25578076"/>
          <a:ext cx="356159" cy="359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455543</xdr:colOff>
      <xdr:row>140</xdr:row>
      <xdr:rowOff>179042</xdr:rowOff>
    </xdr:from>
    <xdr:to>
      <xdr:col>4</xdr:col>
      <xdr:colOff>6778</xdr:colOff>
      <xdr:row>141</xdr:row>
      <xdr:rowOff>171864</xdr:rowOff>
    </xdr:to>
    <xdr:pic>
      <xdr:nvPicPr>
        <xdr:cNvPr id="166" name="Billede 165">
          <a:extLst>
            <a:ext uri="{FF2B5EF4-FFF2-40B4-BE49-F238E27FC236}">
              <a16:creationId xmlns:a16="http://schemas.microsoft.com/office/drawing/2014/main" id="{9964A718-6E4A-45F8-A155-AADB436694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8343" y="25858442"/>
          <a:ext cx="519610" cy="176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473870</xdr:colOff>
      <xdr:row>6</xdr:row>
      <xdr:rowOff>93195</xdr:rowOff>
    </xdr:from>
    <xdr:ext cx="465928" cy="349323"/>
    <xdr:pic>
      <xdr:nvPicPr>
        <xdr:cNvPr id="167" name="Billede 166">
          <a:extLst>
            <a:ext uri="{FF2B5EF4-FFF2-40B4-BE49-F238E27FC236}">
              <a16:creationId xmlns:a16="http://schemas.microsoft.com/office/drawing/2014/main" id="{52E88483-E6DA-4172-8E70-938D38B2E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096670" y="1280645"/>
          <a:ext cx="465928" cy="349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AB119"/>
  <sheetViews>
    <sheetView zoomScale="70" zoomScaleNormal="70" zoomScaleSheetLayoutView="100" workbookViewId="0">
      <selection activeCell="Q17" sqref="Q17:R17"/>
    </sheetView>
  </sheetViews>
  <sheetFormatPr defaultColWidth="9.140625" defaultRowHeight="12.75" x14ac:dyDescent="0.2"/>
  <cols>
    <col min="1" max="1" width="30.7109375" style="1" customWidth="1"/>
    <col min="2" max="2" width="2.7109375" style="1" customWidth="1"/>
    <col min="3" max="18" width="4.7109375" style="1" customWidth="1"/>
    <col min="19" max="19" width="5.42578125" style="1" bestFit="1" customWidth="1"/>
    <col min="20" max="20" width="4.7109375" style="1" customWidth="1"/>
    <col min="21" max="21" width="5.42578125" style="1" bestFit="1" customWidth="1"/>
    <col min="22" max="22" width="4.7109375" style="1" customWidth="1"/>
    <col min="23" max="23" width="5.140625" style="1" bestFit="1" customWidth="1"/>
    <col min="24" max="24" width="4.7109375" style="1" customWidth="1"/>
    <col min="25" max="25" width="5.140625" style="1" bestFit="1" customWidth="1"/>
    <col min="26" max="26" width="4.7109375" style="1" customWidth="1"/>
    <col min="27" max="27" width="17.7109375" style="1" customWidth="1"/>
    <col min="28" max="28" width="30.7109375" style="1" customWidth="1"/>
    <col min="29" max="16384" width="9.140625" style="1"/>
  </cols>
  <sheetData>
    <row r="1" spans="1:28" ht="15" customHeight="1" x14ac:dyDescent="0.2">
      <c r="A1" s="190" t="s">
        <v>22</v>
      </c>
      <c r="B1" s="191"/>
      <c r="C1" s="149" t="s">
        <v>21</v>
      </c>
      <c r="D1" s="150"/>
      <c r="E1" s="150"/>
      <c r="F1" s="150"/>
      <c r="G1" s="149" t="s">
        <v>36</v>
      </c>
      <c r="H1" s="150"/>
      <c r="I1" s="150"/>
      <c r="J1" s="151"/>
      <c r="K1" s="149" t="s">
        <v>68</v>
      </c>
      <c r="L1" s="150"/>
      <c r="M1" s="150"/>
      <c r="N1" s="151"/>
      <c r="O1" s="149" t="s">
        <v>69</v>
      </c>
      <c r="P1" s="150"/>
      <c r="Q1" s="150"/>
      <c r="R1" s="151"/>
      <c r="S1" s="149" t="s">
        <v>35</v>
      </c>
      <c r="T1" s="151"/>
      <c r="U1" s="149" t="s">
        <v>259</v>
      </c>
      <c r="V1" s="151"/>
      <c r="W1" s="149" t="s">
        <v>35</v>
      </c>
      <c r="X1" s="151"/>
      <c r="Y1" s="149" t="s">
        <v>259</v>
      </c>
      <c r="Z1" s="151"/>
      <c r="AA1" s="190" t="s">
        <v>24</v>
      </c>
      <c r="AB1" s="191"/>
    </row>
    <row r="2" spans="1:28" s="2" customFormat="1" ht="39" customHeight="1" x14ac:dyDescent="0.2">
      <c r="A2" s="192"/>
      <c r="B2" s="193"/>
      <c r="C2" s="152"/>
      <c r="D2" s="153"/>
      <c r="E2" s="153"/>
      <c r="F2" s="153"/>
      <c r="G2" s="152"/>
      <c r="H2" s="153"/>
      <c r="I2" s="153"/>
      <c r="J2" s="154"/>
      <c r="K2" s="152"/>
      <c r="L2" s="153"/>
      <c r="M2" s="153"/>
      <c r="N2" s="154"/>
      <c r="O2" s="152"/>
      <c r="P2" s="153"/>
      <c r="Q2" s="153"/>
      <c r="R2" s="154"/>
      <c r="S2" s="152"/>
      <c r="T2" s="154"/>
      <c r="U2" s="152"/>
      <c r="V2" s="154"/>
      <c r="W2" s="152"/>
      <c r="X2" s="154"/>
      <c r="Y2" s="152"/>
      <c r="Z2" s="154"/>
      <c r="AA2" s="192"/>
      <c r="AB2" s="193"/>
    </row>
    <row r="3" spans="1:28" ht="15" customHeight="1" x14ac:dyDescent="0.2">
      <c r="A3" s="186" t="s">
        <v>5</v>
      </c>
      <c r="B3" s="187"/>
      <c r="C3" s="158" t="s">
        <v>6</v>
      </c>
      <c r="D3" s="159"/>
      <c r="E3" s="159"/>
      <c r="F3" s="160"/>
      <c r="G3" s="155" t="s">
        <v>6</v>
      </c>
      <c r="H3" s="156"/>
      <c r="I3" s="156"/>
      <c r="J3" s="157"/>
      <c r="K3" s="158" t="s">
        <v>6</v>
      </c>
      <c r="L3" s="159"/>
      <c r="M3" s="159"/>
      <c r="N3" s="160"/>
      <c r="O3" s="155" t="s">
        <v>6</v>
      </c>
      <c r="P3" s="156"/>
      <c r="Q3" s="156"/>
      <c r="R3" s="157"/>
      <c r="S3" s="155" t="s">
        <v>6</v>
      </c>
      <c r="T3" s="156"/>
      <c r="U3" s="156"/>
      <c r="V3" s="157"/>
      <c r="W3" s="155" t="s">
        <v>6</v>
      </c>
      <c r="X3" s="156"/>
      <c r="Y3" s="156"/>
      <c r="Z3" s="157"/>
      <c r="AA3" s="29"/>
      <c r="AB3" s="30"/>
    </row>
    <row r="4" spans="1:28" x14ac:dyDescent="0.2">
      <c r="A4" s="184" t="s">
        <v>7</v>
      </c>
      <c r="B4" s="185"/>
      <c r="C4" s="165"/>
      <c r="D4" s="166"/>
      <c r="E4" s="166"/>
      <c r="F4" s="167"/>
      <c r="G4" s="162"/>
      <c r="H4" s="163"/>
      <c r="I4" s="163"/>
      <c r="J4" s="164"/>
      <c r="K4" s="145"/>
      <c r="L4" s="146"/>
      <c r="M4" s="146"/>
      <c r="N4" s="161"/>
      <c r="O4" s="145"/>
      <c r="P4" s="146"/>
      <c r="Q4" s="146"/>
      <c r="R4" s="161"/>
      <c r="S4" s="145"/>
      <c r="T4" s="146"/>
      <c r="U4" s="146"/>
      <c r="V4" s="161"/>
      <c r="W4" s="145"/>
      <c r="X4" s="146"/>
      <c r="Y4" s="146"/>
      <c r="Z4" s="146"/>
      <c r="AA4" s="25"/>
      <c r="AB4" s="26"/>
    </row>
    <row r="5" spans="1:28" x14ac:dyDescent="0.2">
      <c r="A5" s="184" t="s">
        <v>8</v>
      </c>
      <c r="B5" s="185"/>
      <c r="C5" s="165"/>
      <c r="D5" s="166"/>
      <c r="E5" s="166"/>
      <c r="F5" s="167"/>
      <c r="G5" s="162"/>
      <c r="H5" s="163"/>
      <c r="I5" s="163"/>
      <c r="J5" s="164"/>
      <c r="K5" s="145"/>
      <c r="L5" s="146"/>
      <c r="M5" s="146"/>
      <c r="N5" s="161"/>
      <c r="O5" s="145"/>
      <c r="P5" s="146"/>
      <c r="Q5" s="146"/>
      <c r="R5" s="161"/>
      <c r="S5" s="145"/>
      <c r="T5" s="146"/>
      <c r="U5" s="146"/>
      <c r="V5" s="161"/>
      <c r="W5" s="145"/>
      <c r="X5" s="146"/>
      <c r="Y5" s="146"/>
      <c r="Z5" s="146"/>
      <c r="AA5" s="25"/>
      <c r="AB5" s="26"/>
    </row>
    <row r="6" spans="1:28" ht="12.75" customHeight="1" x14ac:dyDescent="0.2">
      <c r="A6" s="184" t="s">
        <v>9</v>
      </c>
      <c r="B6" s="185"/>
      <c r="C6" s="165"/>
      <c r="D6" s="166"/>
      <c r="E6" s="166"/>
      <c r="F6" s="167"/>
      <c r="G6" s="162"/>
      <c r="H6" s="163"/>
      <c r="I6" s="163"/>
      <c r="J6" s="164"/>
      <c r="K6" s="145"/>
      <c r="L6" s="146"/>
      <c r="M6" s="146"/>
      <c r="N6" s="161"/>
      <c r="O6" s="145"/>
      <c r="P6" s="146"/>
      <c r="Q6" s="146"/>
      <c r="R6" s="161"/>
      <c r="S6" s="145"/>
      <c r="T6" s="146"/>
      <c r="U6" s="146"/>
      <c r="V6" s="161"/>
      <c r="W6" s="145"/>
      <c r="X6" s="146"/>
      <c r="Y6" s="146"/>
      <c r="Z6" s="146"/>
      <c r="AA6" s="25"/>
      <c r="AB6" s="26"/>
    </row>
    <row r="7" spans="1:28" x14ac:dyDescent="0.2">
      <c r="A7" s="184" t="s">
        <v>10</v>
      </c>
      <c r="B7" s="185"/>
      <c r="C7" s="145"/>
      <c r="D7" s="146"/>
      <c r="E7" s="146"/>
      <c r="F7" s="161"/>
      <c r="G7" s="145"/>
      <c r="H7" s="146"/>
      <c r="I7" s="146"/>
      <c r="J7" s="161"/>
      <c r="K7" s="162"/>
      <c r="L7" s="163"/>
      <c r="M7" s="163"/>
      <c r="N7" s="164"/>
      <c r="O7" s="162"/>
      <c r="P7" s="163"/>
      <c r="Q7" s="163"/>
      <c r="R7" s="164"/>
      <c r="S7" s="145"/>
      <c r="T7" s="146"/>
      <c r="U7" s="146"/>
      <c r="V7" s="161"/>
      <c r="W7" s="145"/>
      <c r="X7" s="146"/>
      <c r="Y7" s="146"/>
      <c r="Z7" s="146"/>
      <c r="AA7" s="25"/>
      <c r="AB7" s="26"/>
    </row>
    <row r="8" spans="1:28" x14ac:dyDescent="0.2">
      <c r="A8" s="13" t="s">
        <v>251</v>
      </c>
      <c r="B8" s="14"/>
      <c r="C8" s="165" t="s">
        <v>365</v>
      </c>
      <c r="D8" s="166"/>
      <c r="E8" s="166"/>
      <c r="F8" s="167"/>
      <c r="G8" s="162" t="s">
        <v>365</v>
      </c>
      <c r="H8" s="163"/>
      <c r="I8" s="163"/>
      <c r="J8" s="164"/>
      <c r="K8" s="145"/>
      <c r="L8" s="146"/>
      <c r="M8" s="146"/>
      <c r="N8" s="161"/>
      <c r="O8" s="145"/>
      <c r="P8" s="146"/>
      <c r="Q8" s="146"/>
      <c r="R8" s="161"/>
      <c r="S8" s="19"/>
      <c r="T8" s="20"/>
      <c r="U8" s="20"/>
      <c r="V8" s="21"/>
      <c r="W8" s="19"/>
      <c r="X8" s="20"/>
      <c r="Y8" s="20"/>
      <c r="Z8" s="20"/>
      <c r="AA8" s="25"/>
      <c r="AB8" s="26"/>
    </row>
    <row r="9" spans="1:28" ht="12.75" customHeight="1" x14ac:dyDescent="0.2">
      <c r="A9" s="184" t="s">
        <v>52</v>
      </c>
      <c r="B9" s="185"/>
      <c r="C9" s="165" t="s">
        <v>392</v>
      </c>
      <c r="D9" s="166"/>
      <c r="E9" s="166"/>
      <c r="F9" s="167"/>
      <c r="G9" s="162" t="s">
        <v>392</v>
      </c>
      <c r="H9" s="163"/>
      <c r="I9" s="163"/>
      <c r="J9" s="164"/>
      <c r="K9" s="165"/>
      <c r="L9" s="166"/>
      <c r="M9" s="166"/>
      <c r="N9" s="167"/>
      <c r="O9" s="165"/>
      <c r="P9" s="166"/>
      <c r="Q9" s="166"/>
      <c r="R9" s="167"/>
      <c r="S9" s="145"/>
      <c r="T9" s="146"/>
      <c r="U9" s="146"/>
      <c r="V9" s="161"/>
      <c r="W9" s="145"/>
      <c r="X9" s="146"/>
      <c r="Y9" s="146"/>
      <c r="Z9" s="146"/>
      <c r="AA9" s="25"/>
      <c r="AB9" s="26"/>
    </row>
    <row r="10" spans="1:28" ht="15" customHeight="1" x14ac:dyDescent="0.2">
      <c r="A10" s="170" t="s">
        <v>11</v>
      </c>
      <c r="B10" s="171"/>
      <c r="C10" s="165" t="s">
        <v>12</v>
      </c>
      <c r="D10" s="166"/>
      <c r="E10" s="166"/>
      <c r="F10" s="167"/>
      <c r="G10" s="162" t="s">
        <v>12</v>
      </c>
      <c r="H10" s="163"/>
      <c r="I10" s="163"/>
      <c r="J10" s="164"/>
      <c r="K10" s="165" t="s">
        <v>12</v>
      </c>
      <c r="L10" s="166"/>
      <c r="M10" s="166"/>
      <c r="N10" s="167"/>
      <c r="O10" s="162" t="s">
        <v>12</v>
      </c>
      <c r="P10" s="163"/>
      <c r="Q10" s="163"/>
      <c r="R10" s="164"/>
      <c r="S10" s="145" t="s">
        <v>12</v>
      </c>
      <c r="T10" s="146"/>
      <c r="U10" s="146"/>
      <c r="V10" s="161"/>
      <c r="W10" s="145"/>
      <c r="X10" s="146"/>
      <c r="Y10" s="146"/>
      <c r="Z10" s="146"/>
      <c r="AA10" s="25"/>
      <c r="AB10" s="26"/>
    </row>
    <row r="11" spans="1:28" x14ac:dyDescent="0.2">
      <c r="A11" s="184" t="s">
        <v>13</v>
      </c>
      <c r="B11" s="185"/>
      <c r="C11" s="165"/>
      <c r="D11" s="166"/>
      <c r="E11" s="166"/>
      <c r="F11" s="167"/>
      <c r="G11" s="162"/>
      <c r="H11" s="163"/>
      <c r="I11" s="163"/>
      <c r="J11" s="164"/>
      <c r="K11" s="145"/>
      <c r="L11" s="146"/>
      <c r="M11" s="146"/>
      <c r="N11" s="161"/>
      <c r="O11" s="145"/>
      <c r="P11" s="146"/>
      <c r="Q11" s="146"/>
      <c r="R11" s="161"/>
      <c r="S11" s="145"/>
      <c r="T11" s="146"/>
      <c r="U11" s="146"/>
      <c r="V11" s="161"/>
      <c r="W11" s="145"/>
      <c r="X11" s="146"/>
      <c r="Y11" s="146"/>
      <c r="Z11" s="146"/>
      <c r="AA11" s="25"/>
      <c r="AB11" s="26"/>
    </row>
    <row r="12" spans="1:28" x14ac:dyDescent="0.2">
      <c r="A12" s="184" t="s">
        <v>393</v>
      </c>
      <c r="B12" s="185"/>
      <c r="C12" s="165" t="s">
        <v>395</v>
      </c>
      <c r="D12" s="166"/>
      <c r="E12" s="166"/>
      <c r="F12" s="167"/>
      <c r="G12" s="162" t="s">
        <v>394</v>
      </c>
      <c r="H12" s="163"/>
      <c r="I12" s="163"/>
      <c r="J12" s="164"/>
      <c r="K12" s="145"/>
      <c r="L12" s="146"/>
      <c r="M12" s="146"/>
      <c r="N12" s="161"/>
      <c r="O12" s="145"/>
      <c r="P12" s="146"/>
      <c r="Q12" s="146"/>
      <c r="R12" s="161"/>
      <c r="S12" s="145"/>
      <c r="T12" s="146"/>
      <c r="U12" s="146"/>
      <c r="V12" s="161"/>
      <c r="W12" s="145"/>
      <c r="X12" s="146"/>
      <c r="Y12" s="146"/>
      <c r="Z12" s="146"/>
      <c r="AA12" s="25"/>
      <c r="AB12" s="26"/>
    </row>
    <row r="13" spans="1:28" x14ac:dyDescent="0.2">
      <c r="A13" s="184" t="s">
        <v>14</v>
      </c>
      <c r="B13" s="185"/>
      <c r="C13" s="145"/>
      <c r="D13" s="146"/>
      <c r="E13" s="146"/>
      <c r="F13" s="161"/>
      <c r="G13" s="145"/>
      <c r="H13" s="146"/>
      <c r="I13" s="146"/>
      <c r="J13" s="161"/>
      <c r="K13" s="165"/>
      <c r="L13" s="166"/>
      <c r="M13" s="166"/>
      <c r="N13" s="167"/>
      <c r="O13" s="162"/>
      <c r="P13" s="163"/>
      <c r="Q13" s="163"/>
      <c r="R13" s="164"/>
      <c r="S13" s="145"/>
      <c r="T13" s="146"/>
      <c r="U13" s="146"/>
      <c r="V13" s="161"/>
      <c r="W13" s="145"/>
      <c r="X13" s="146"/>
      <c r="Y13" s="146"/>
      <c r="Z13" s="146"/>
      <c r="AA13" s="27"/>
      <c r="AB13" s="28"/>
    </row>
    <row r="14" spans="1:28" ht="15" customHeight="1" x14ac:dyDescent="0.2">
      <c r="A14" s="2"/>
      <c r="B14" s="2"/>
      <c r="C14" s="188" t="s">
        <v>31</v>
      </c>
      <c r="D14" s="188"/>
      <c r="E14" s="188" t="s">
        <v>32</v>
      </c>
      <c r="F14" s="188"/>
      <c r="G14" s="188" t="s">
        <v>31</v>
      </c>
      <c r="H14" s="188"/>
      <c r="I14" s="188" t="s">
        <v>32</v>
      </c>
      <c r="J14" s="188"/>
      <c r="K14" s="188" t="s">
        <v>31</v>
      </c>
      <c r="L14" s="188"/>
      <c r="M14" s="188" t="s">
        <v>32</v>
      </c>
      <c r="N14" s="188"/>
      <c r="O14" s="188" t="s">
        <v>31</v>
      </c>
      <c r="P14" s="188"/>
      <c r="Q14" s="188" t="s">
        <v>32</v>
      </c>
      <c r="R14" s="188"/>
      <c r="S14" s="188" t="s">
        <v>51</v>
      </c>
      <c r="T14" s="188"/>
      <c r="U14" s="188" t="s">
        <v>51</v>
      </c>
      <c r="V14" s="188"/>
      <c r="W14" s="188" t="s">
        <v>51</v>
      </c>
      <c r="X14" s="188"/>
      <c r="Y14" s="188" t="s">
        <v>51</v>
      </c>
      <c r="Z14" s="188"/>
      <c r="AA14" s="147" t="s">
        <v>16</v>
      </c>
      <c r="AB14" s="147" t="s">
        <v>17</v>
      </c>
    </row>
    <row r="15" spans="1:28" ht="15" customHeight="1" x14ac:dyDescent="0.2">
      <c r="A15" s="2"/>
      <c r="B15" s="2"/>
      <c r="C15" s="189" t="s">
        <v>378</v>
      </c>
      <c r="D15" s="189"/>
      <c r="E15" s="189" t="s">
        <v>379</v>
      </c>
      <c r="F15" s="189"/>
      <c r="G15" s="189" t="s">
        <v>380</v>
      </c>
      <c r="H15" s="189"/>
      <c r="I15" s="189" t="s">
        <v>381</v>
      </c>
      <c r="J15" s="189"/>
      <c r="K15" s="189" t="s">
        <v>404</v>
      </c>
      <c r="L15" s="189"/>
      <c r="M15" s="189" t="s">
        <v>405</v>
      </c>
      <c r="N15" s="189"/>
      <c r="O15" s="189" t="s">
        <v>406</v>
      </c>
      <c r="P15" s="189"/>
      <c r="Q15" s="189" t="s">
        <v>407</v>
      </c>
      <c r="R15" s="189"/>
      <c r="S15" s="189" t="s">
        <v>377</v>
      </c>
      <c r="T15" s="189"/>
      <c r="U15" s="189" t="s">
        <v>376</v>
      </c>
      <c r="V15" s="189"/>
      <c r="W15" s="189" t="s">
        <v>362</v>
      </c>
      <c r="X15" s="189"/>
      <c r="Y15" s="189" t="s">
        <v>363</v>
      </c>
      <c r="Z15" s="189"/>
      <c r="AA15" s="147"/>
      <c r="AB15" s="147"/>
    </row>
    <row r="16" spans="1:28" ht="15" customHeight="1" x14ac:dyDescent="0.2">
      <c r="A16" s="2"/>
      <c r="B16" s="2"/>
      <c r="C16" s="188" t="s">
        <v>20</v>
      </c>
      <c r="D16" s="188"/>
      <c r="E16" s="188" t="s">
        <v>20</v>
      </c>
      <c r="F16" s="188"/>
      <c r="G16" s="188" t="s">
        <v>20</v>
      </c>
      <c r="H16" s="188"/>
      <c r="I16" s="188" t="s">
        <v>20</v>
      </c>
      <c r="J16" s="188"/>
      <c r="K16" s="188" t="s">
        <v>20</v>
      </c>
      <c r="L16" s="188"/>
      <c r="M16" s="188" t="s">
        <v>20</v>
      </c>
      <c r="N16" s="188"/>
      <c r="O16" s="188" t="s">
        <v>20</v>
      </c>
      <c r="P16" s="188"/>
      <c r="Q16" s="188" t="s">
        <v>20</v>
      </c>
      <c r="R16" s="188"/>
      <c r="S16" s="188" t="s">
        <v>20</v>
      </c>
      <c r="T16" s="188"/>
      <c r="U16" s="188" t="s">
        <v>20</v>
      </c>
      <c r="V16" s="188"/>
      <c r="W16" s="188" t="s">
        <v>20</v>
      </c>
      <c r="X16" s="188"/>
      <c r="Y16" s="188" t="s">
        <v>20</v>
      </c>
      <c r="Z16" s="188"/>
      <c r="AA16" s="147"/>
      <c r="AB16" s="147"/>
    </row>
    <row r="17" spans="1:28" ht="15" customHeight="1" x14ac:dyDescent="0.2">
      <c r="A17" s="2"/>
      <c r="B17" s="2"/>
      <c r="C17" s="188" t="s">
        <v>63</v>
      </c>
      <c r="D17" s="188"/>
      <c r="E17" s="188" t="s">
        <v>66</v>
      </c>
      <c r="F17" s="188"/>
      <c r="G17" s="188" t="s">
        <v>63</v>
      </c>
      <c r="H17" s="188"/>
      <c r="I17" s="188" t="s">
        <v>66</v>
      </c>
      <c r="J17" s="188"/>
      <c r="K17" s="188" t="s">
        <v>63</v>
      </c>
      <c r="L17" s="188"/>
      <c r="M17" s="188" t="s">
        <v>66</v>
      </c>
      <c r="N17" s="188"/>
      <c r="O17" s="188" t="s">
        <v>63</v>
      </c>
      <c r="P17" s="188"/>
      <c r="Q17" s="188" t="s">
        <v>66</v>
      </c>
      <c r="R17" s="188"/>
      <c r="S17" s="188" t="s">
        <v>253</v>
      </c>
      <c r="T17" s="188"/>
      <c r="U17" s="188" t="s">
        <v>260</v>
      </c>
      <c r="V17" s="188"/>
      <c r="W17" s="188" t="s">
        <v>253</v>
      </c>
      <c r="X17" s="188"/>
      <c r="Y17" s="188" t="s">
        <v>260</v>
      </c>
      <c r="Z17" s="188"/>
      <c r="AA17" s="147"/>
      <c r="AB17" s="147"/>
    </row>
    <row r="18" spans="1:28" ht="15" customHeight="1" x14ac:dyDescent="0.2">
      <c r="A18" s="2"/>
      <c r="B18" s="2"/>
      <c r="C18" s="179" t="s">
        <v>23</v>
      </c>
      <c r="D18" s="179"/>
      <c r="E18" s="180" t="s">
        <v>53</v>
      </c>
      <c r="F18" s="180"/>
      <c r="G18" s="179" t="s">
        <v>23</v>
      </c>
      <c r="H18" s="179"/>
      <c r="I18" s="180" t="s">
        <v>53</v>
      </c>
      <c r="J18" s="180"/>
      <c r="K18" s="179" t="s">
        <v>23</v>
      </c>
      <c r="L18" s="179"/>
      <c r="M18" s="180" t="s">
        <v>53</v>
      </c>
      <c r="N18" s="180"/>
      <c r="O18" s="179" t="s">
        <v>23</v>
      </c>
      <c r="P18" s="179"/>
      <c r="Q18" s="180" t="s">
        <v>53</v>
      </c>
      <c r="R18" s="180"/>
      <c r="S18" s="183" t="s">
        <v>54</v>
      </c>
      <c r="T18" s="183"/>
      <c r="U18" s="183" t="s">
        <v>54</v>
      </c>
      <c r="V18" s="183"/>
      <c r="W18" s="183" t="s">
        <v>54</v>
      </c>
      <c r="X18" s="183"/>
      <c r="Y18" s="183" t="s">
        <v>54</v>
      </c>
      <c r="Z18" s="183"/>
      <c r="AA18" s="147"/>
      <c r="AB18" s="147"/>
    </row>
    <row r="19" spans="1:28" ht="15" customHeight="1" x14ac:dyDescent="0.2">
      <c r="A19" s="2"/>
      <c r="B19" s="2"/>
      <c r="C19" s="179"/>
      <c r="D19" s="179"/>
      <c r="E19" s="180"/>
      <c r="F19" s="180"/>
      <c r="G19" s="179"/>
      <c r="H19" s="179"/>
      <c r="I19" s="180"/>
      <c r="J19" s="180"/>
      <c r="K19" s="179"/>
      <c r="L19" s="179"/>
      <c r="M19" s="180"/>
      <c r="N19" s="180"/>
      <c r="O19" s="179"/>
      <c r="P19" s="179"/>
      <c r="Q19" s="180"/>
      <c r="R19" s="180"/>
      <c r="S19" s="183"/>
      <c r="T19" s="183"/>
      <c r="U19" s="183"/>
      <c r="V19" s="183"/>
      <c r="W19" s="183"/>
      <c r="X19" s="183"/>
      <c r="Y19" s="183"/>
      <c r="Z19" s="183"/>
      <c r="AA19" s="148"/>
      <c r="AB19" s="148"/>
    </row>
    <row r="20" spans="1:28" x14ac:dyDescent="0.2">
      <c r="A20" s="2"/>
      <c r="B20" s="2"/>
      <c r="C20" s="144"/>
      <c r="D20" s="144"/>
      <c r="E20" s="144"/>
      <c r="F20" s="144"/>
      <c r="G20" s="143"/>
      <c r="H20" s="143"/>
      <c r="I20" s="143"/>
      <c r="J20" s="143"/>
      <c r="K20" s="144"/>
      <c r="L20" s="144"/>
      <c r="M20" s="144"/>
      <c r="N20" s="144"/>
      <c r="O20" s="143"/>
      <c r="P20" s="143"/>
      <c r="Q20" s="143"/>
      <c r="R20" s="143"/>
      <c r="S20" s="144"/>
      <c r="T20" s="144"/>
      <c r="U20" s="144"/>
      <c r="V20" s="144"/>
      <c r="W20" s="143"/>
      <c r="X20" s="143"/>
      <c r="Y20" s="143"/>
      <c r="Z20" s="143"/>
      <c r="AA20" s="23"/>
      <c r="AB20" s="24"/>
    </row>
    <row r="21" spans="1:28" x14ac:dyDescent="0.2">
      <c r="A21" s="2"/>
      <c r="B21" s="2"/>
      <c r="C21" s="144"/>
      <c r="D21" s="144"/>
      <c r="E21" s="144"/>
      <c r="F21" s="144"/>
      <c r="G21" s="143"/>
      <c r="H21" s="143"/>
      <c r="I21" s="143"/>
      <c r="J21" s="143"/>
      <c r="K21" s="144"/>
      <c r="L21" s="144"/>
      <c r="M21" s="144"/>
      <c r="N21" s="144"/>
      <c r="O21" s="143"/>
      <c r="P21" s="143"/>
      <c r="Q21" s="143"/>
      <c r="R21" s="143"/>
      <c r="S21" s="144"/>
      <c r="T21" s="144"/>
      <c r="U21" s="144"/>
      <c r="V21" s="144"/>
      <c r="W21" s="143"/>
      <c r="X21" s="143"/>
      <c r="Y21" s="143"/>
      <c r="Z21" s="143"/>
      <c r="AA21" s="12"/>
      <c r="AB21" s="3"/>
    </row>
    <row r="22" spans="1:28" x14ac:dyDescent="0.2">
      <c r="A22" s="2"/>
      <c r="B22" s="2"/>
      <c r="C22" s="144"/>
      <c r="D22" s="144"/>
      <c r="E22" s="144"/>
      <c r="F22" s="144"/>
      <c r="G22" s="143"/>
      <c r="H22" s="143"/>
      <c r="I22" s="143"/>
      <c r="J22" s="143"/>
      <c r="K22" s="144"/>
      <c r="L22" s="144"/>
      <c r="M22" s="144"/>
      <c r="N22" s="144"/>
      <c r="O22" s="143"/>
      <c r="P22" s="143"/>
      <c r="Q22" s="143"/>
      <c r="R22" s="143"/>
      <c r="S22" s="144"/>
      <c r="T22" s="144"/>
      <c r="U22" s="144"/>
      <c r="V22" s="144"/>
      <c r="W22" s="143"/>
      <c r="X22" s="143"/>
      <c r="Y22" s="143"/>
      <c r="Z22" s="143"/>
      <c r="AA22" s="12"/>
      <c r="AB22" s="3"/>
    </row>
    <row r="23" spans="1:28" x14ac:dyDescent="0.2">
      <c r="A23" s="2"/>
      <c r="B23" s="2"/>
      <c r="C23" s="144"/>
      <c r="D23" s="144"/>
      <c r="E23" s="144"/>
      <c r="F23" s="144"/>
      <c r="G23" s="143"/>
      <c r="H23" s="143"/>
      <c r="I23" s="143"/>
      <c r="J23" s="143"/>
      <c r="K23" s="144"/>
      <c r="L23" s="144"/>
      <c r="M23" s="144"/>
      <c r="N23" s="144"/>
      <c r="O23" s="143"/>
      <c r="P23" s="143"/>
      <c r="Q23" s="143"/>
      <c r="R23" s="143"/>
      <c r="S23" s="144"/>
      <c r="T23" s="144"/>
      <c r="U23" s="144"/>
      <c r="V23" s="144"/>
      <c r="W23" s="143"/>
      <c r="X23" s="143"/>
      <c r="Y23" s="143"/>
      <c r="Z23" s="143"/>
      <c r="AA23" s="12"/>
      <c r="AB23" s="3"/>
    </row>
    <row r="24" spans="1:28" x14ac:dyDescent="0.2">
      <c r="A24" s="11"/>
      <c r="B24" s="2"/>
      <c r="C24" s="144"/>
      <c r="D24" s="144"/>
      <c r="E24" s="144"/>
      <c r="F24" s="144"/>
      <c r="G24" s="143"/>
      <c r="H24" s="143"/>
      <c r="I24" s="143"/>
      <c r="J24" s="143"/>
      <c r="K24" s="144"/>
      <c r="L24" s="144"/>
      <c r="M24" s="144"/>
      <c r="N24" s="144"/>
      <c r="O24" s="143"/>
      <c r="P24" s="143"/>
      <c r="Q24" s="143"/>
      <c r="R24" s="143"/>
      <c r="S24" s="144"/>
      <c r="T24" s="144"/>
      <c r="U24" s="144"/>
      <c r="V24" s="144"/>
      <c r="W24" s="143"/>
      <c r="X24" s="143"/>
      <c r="Y24" s="143"/>
      <c r="Z24" s="143"/>
      <c r="AA24" s="12"/>
      <c r="AB24" s="3"/>
    </row>
    <row r="25" spans="1:28" x14ac:dyDescent="0.2">
      <c r="A25" s="2"/>
      <c r="B25" s="2"/>
      <c r="C25" s="144"/>
      <c r="D25" s="144"/>
      <c r="E25" s="144"/>
      <c r="F25" s="144"/>
      <c r="G25" s="143"/>
      <c r="H25" s="143"/>
      <c r="I25" s="143"/>
      <c r="J25" s="143"/>
      <c r="K25" s="144"/>
      <c r="L25" s="144"/>
      <c r="M25" s="144"/>
      <c r="N25" s="144"/>
      <c r="O25" s="143"/>
      <c r="P25" s="143"/>
      <c r="Q25" s="143"/>
      <c r="R25" s="143"/>
      <c r="S25" s="144"/>
      <c r="T25" s="144"/>
      <c r="U25" s="144"/>
      <c r="V25" s="144"/>
      <c r="W25" s="143"/>
      <c r="X25" s="143"/>
      <c r="Y25" s="143"/>
      <c r="Z25" s="143"/>
      <c r="AA25" s="12"/>
      <c r="AB25" s="3"/>
    </row>
    <row r="26" spans="1:28" x14ac:dyDescent="0.2">
      <c r="A26" s="10" t="s">
        <v>25</v>
      </c>
      <c r="B26" s="2"/>
      <c r="C26" s="144"/>
      <c r="D26" s="144"/>
      <c r="E26" s="144"/>
      <c r="F26" s="144"/>
      <c r="G26" s="143"/>
      <c r="H26" s="143"/>
      <c r="I26" s="143"/>
      <c r="J26" s="143"/>
      <c r="K26" s="144"/>
      <c r="L26" s="144"/>
      <c r="M26" s="144"/>
      <c r="N26" s="144"/>
      <c r="O26" s="143"/>
      <c r="P26" s="143"/>
      <c r="Q26" s="143"/>
      <c r="R26" s="143"/>
      <c r="S26" s="144"/>
      <c r="T26" s="144"/>
      <c r="U26" s="144"/>
      <c r="V26" s="144"/>
      <c r="W26" s="143"/>
      <c r="X26" s="143"/>
      <c r="Y26" s="143"/>
      <c r="Z26" s="143"/>
      <c r="AA26" s="12"/>
      <c r="AB26" s="3"/>
    </row>
    <row r="27" spans="1:28" x14ac:dyDescent="0.2">
      <c r="A27" s="8"/>
      <c r="B27" s="2"/>
      <c r="C27" s="144"/>
      <c r="D27" s="144"/>
      <c r="E27" s="144"/>
      <c r="F27" s="144"/>
      <c r="G27" s="143"/>
      <c r="H27" s="143"/>
      <c r="I27" s="143"/>
      <c r="J27" s="143"/>
      <c r="K27" s="144"/>
      <c r="L27" s="144"/>
      <c r="M27" s="144"/>
      <c r="N27" s="144"/>
      <c r="O27" s="143"/>
      <c r="P27" s="143"/>
      <c r="Q27" s="143"/>
      <c r="R27" s="143"/>
      <c r="S27" s="144"/>
      <c r="T27" s="144"/>
      <c r="U27" s="144"/>
      <c r="V27" s="144"/>
      <c r="W27" s="143"/>
      <c r="X27" s="143"/>
      <c r="Y27" s="143"/>
      <c r="Z27" s="143"/>
      <c r="AA27" s="12"/>
      <c r="AB27" s="3"/>
    </row>
    <row r="28" spans="1:28" x14ac:dyDescent="0.2">
      <c r="A28" s="8" t="s">
        <v>26</v>
      </c>
      <c r="B28" s="2"/>
      <c r="C28" s="144"/>
      <c r="D28" s="144"/>
      <c r="E28" s="144"/>
      <c r="F28" s="144"/>
      <c r="G28" s="143"/>
      <c r="H28" s="143"/>
      <c r="I28" s="143"/>
      <c r="J28" s="143"/>
      <c r="K28" s="144"/>
      <c r="L28" s="144"/>
      <c r="M28" s="144"/>
      <c r="N28" s="144"/>
      <c r="O28" s="143"/>
      <c r="P28" s="143"/>
      <c r="Q28" s="143"/>
      <c r="R28" s="143"/>
      <c r="S28" s="144"/>
      <c r="T28" s="144"/>
      <c r="U28" s="144"/>
      <c r="V28" s="144"/>
      <c r="W28" s="143"/>
      <c r="X28" s="143"/>
      <c r="Y28" s="143"/>
      <c r="Z28" s="143"/>
      <c r="AA28" s="12"/>
      <c r="AB28" s="3"/>
    </row>
    <row r="29" spans="1:28" x14ac:dyDescent="0.2">
      <c r="A29" s="8" t="s">
        <v>258</v>
      </c>
      <c r="B29" s="2"/>
      <c r="C29" s="144"/>
      <c r="D29" s="144"/>
      <c r="E29" s="144"/>
      <c r="F29" s="144"/>
      <c r="G29" s="143"/>
      <c r="H29" s="143"/>
      <c r="I29" s="143"/>
      <c r="J29" s="143"/>
      <c r="K29" s="144"/>
      <c r="L29" s="144"/>
      <c r="M29" s="144"/>
      <c r="N29" s="144"/>
      <c r="O29" s="143"/>
      <c r="P29" s="143"/>
      <c r="Q29" s="143"/>
      <c r="R29" s="143"/>
      <c r="S29" s="144"/>
      <c r="T29" s="144"/>
      <c r="U29" s="144"/>
      <c r="V29" s="144"/>
      <c r="W29" s="143"/>
      <c r="X29" s="143"/>
      <c r="Y29" s="143"/>
      <c r="Z29" s="143"/>
      <c r="AA29" s="12"/>
      <c r="AB29" s="3"/>
    </row>
    <row r="30" spans="1:28" x14ac:dyDescent="0.2">
      <c r="A30" s="8"/>
      <c r="B30" s="11"/>
      <c r="C30" s="144"/>
      <c r="D30" s="144"/>
      <c r="E30" s="144"/>
      <c r="F30" s="144"/>
      <c r="G30" s="143"/>
      <c r="H30" s="143"/>
      <c r="I30" s="143"/>
      <c r="J30" s="143"/>
      <c r="K30" s="144"/>
      <c r="L30" s="144"/>
      <c r="M30" s="144"/>
      <c r="N30" s="144"/>
      <c r="O30" s="143"/>
      <c r="P30" s="143"/>
      <c r="Q30" s="143"/>
      <c r="R30" s="143"/>
      <c r="S30" s="144"/>
      <c r="T30" s="144"/>
      <c r="U30" s="144"/>
      <c r="V30" s="144"/>
      <c r="W30" s="143"/>
      <c r="X30" s="143"/>
      <c r="Y30" s="143"/>
      <c r="Z30" s="143"/>
      <c r="AA30" s="12"/>
      <c r="AB30" s="3"/>
    </row>
    <row r="31" spans="1:28" x14ac:dyDescent="0.2">
      <c r="A31" s="8" t="s">
        <v>27</v>
      </c>
      <c r="B31" s="2"/>
      <c r="C31" s="144"/>
      <c r="D31" s="144"/>
      <c r="E31" s="144"/>
      <c r="F31" s="144"/>
      <c r="G31" s="143"/>
      <c r="H31" s="143"/>
      <c r="I31" s="143"/>
      <c r="J31" s="143"/>
      <c r="K31" s="144"/>
      <c r="L31" s="144"/>
      <c r="M31" s="144"/>
      <c r="N31" s="144"/>
      <c r="O31" s="143"/>
      <c r="P31" s="143"/>
      <c r="Q31" s="143"/>
      <c r="R31" s="143"/>
      <c r="S31" s="144"/>
      <c r="T31" s="144"/>
      <c r="U31" s="144"/>
      <c r="V31" s="144"/>
      <c r="W31" s="143"/>
      <c r="X31" s="143"/>
      <c r="Y31" s="143"/>
      <c r="Z31" s="143"/>
      <c r="AA31" s="12"/>
      <c r="AB31" s="3"/>
    </row>
    <row r="32" spans="1:28" x14ac:dyDescent="0.2">
      <c r="A32" s="8" t="s">
        <v>366</v>
      </c>
      <c r="B32" s="2"/>
      <c r="C32" s="144"/>
      <c r="D32" s="144"/>
      <c r="E32" s="144"/>
      <c r="F32" s="144"/>
      <c r="G32" s="143"/>
      <c r="H32" s="143"/>
      <c r="I32" s="143"/>
      <c r="J32" s="143"/>
      <c r="K32" s="144"/>
      <c r="L32" s="144"/>
      <c r="M32" s="144"/>
      <c r="N32" s="144"/>
      <c r="O32" s="143"/>
      <c r="P32" s="143"/>
      <c r="Q32" s="143"/>
      <c r="R32" s="143"/>
      <c r="S32" s="144"/>
      <c r="T32" s="144"/>
      <c r="U32" s="144"/>
      <c r="V32" s="144"/>
      <c r="W32" s="143"/>
      <c r="X32" s="143"/>
      <c r="Y32" s="143"/>
      <c r="Z32" s="143"/>
      <c r="AA32" s="12"/>
      <c r="AB32" s="3"/>
    </row>
    <row r="33" spans="1:28" x14ac:dyDescent="0.2">
      <c r="A33" s="8" t="s">
        <v>367</v>
      </c>
      <c r="B33" s="2"/>
      <c r="C33" s="144"/>
      <c r="D33" s="144"/>
      <c r="E33" s="144"/>
      <c r="F33" s="144"/>
      <c r="G33" s="143"/>
      <c r="H33" s="143"/>
      <c r="I33" s="143"/>
      <c r="J33" s="143"/>
      <c r="K33" s="144"/>
      <c r="L33" s="144"/>
      <c r="M33" s="144"/>
      <c r="N33" s="144"/>
      <c r="O33" s="143"/>
      <c r="P33" s="143"/>
      <c r="Q33" s="143"/>
      <c r="R33" s="143"/>
      <c r="S33" s="144"/>
      <c r="T33" s="144"/>
      <c r="U33" s="144"/>
      <c r="V33" s="144"/>
      <c r="W33" s="143"/>
      <c r="X33" s="143"/>
      <c r="Y33" s="143"/>
      <c r="Z33" s="143"/>
      <c r="AA33" s="12"/>
      <c r="AB33" s="3"/>
    </row>
    <row r="34" spans="1:28" x14ac:dyDescent="0.2">
      <c r="A34" s="8" t="s">
        <v>374</v>
      </c>
      <c r="B34" s="2"/>
      <c r="C34" s="144"/>
      <c r="D34" s="144"/>
      <c r="E34" s="144"/>
      <c r="F34" s="144"/>
      <c r="G34" s="143"/>
      <c r="H34" s="143"/>
      <c r="I34" s="143"/>
      <c r="J34" s="143"/>
      <c r="K34" s="144"/>
      <c r="L34" s="144"/>
      <c r="M34" s="144"/>
      <c r="N34" s="144"/>
      <c r="O34" s="143"/>
      <c r="P34" s="143"/>
      <c r="Q34" s="143"/>
      <c r="R34" s="143"/>
      <c r="S34" s="144"/>
      <c r="T34" s="144"/>
      <c r="U34" s="144"/>
      <c r="V34" s="144"/>
      <c r="W34" s="143"/>
      <c r="X34" s="143"/>
      <c r="Y34" s="143"/>
      <c r="Z34" s="143"/>
      <c r="AA34" s="12"/>
      <c r="AB34" s="3"/>
    </row>
    <row r="35" spans="1:28" x14ac:dyDescent="0.2">
      <c r="A35" s="8" t="s">
        <v>375</v>
      </c>
      <c r="B35" s="11"/>
      <c r="C35" s="144"/>
      <c r="D35" s="144"/>
      <c r="E35" s="144"/>
      <c r="F35" s="144"/>
      <c r="G35" s="143"/>
      <c r="H35" s="143"/>
      <c r="I35" s="143"/>
      <c r="J35" s="143"/>
      <c r="K35" s="144"/>
      <c r="L35" s="144"/>
      <c r="M35" s="144"/>
      <c r="N35" s="144"/>
      <c r="O35" s="143"/>
      <c r="P35" s="143"/>
      <c r="Q35" s="143"/>
      <c r="R35" s="143"/>
      <c r="S35" s="144"/>
      <c r="T35" s="144"/>
      <c r="U35" s="144"/>
      <c r="V35" s="144"/>
      <c r="W35" s="143"/>
      <c r="X35" s="143"/>
      <c r="Y35" s="143"/>
      <c r="Z35" s="143"/>
      <c r="AA35" s="12"/>
      <c r="AB35" s="3"/>
    </row>
    <row r="36" spans="1:28" x14ac:dyDescent="0.2">
      <c r="A36" s="8"/>
      <c r="B36" s="11"/>
      <c r="C36" s="144"/>
      <c r="D36" s="144"/>
      <c r="E36" s="144"/>
      <c r="F36" s="144"/>
      <c r="G36" s="143"/>
      <c r="H36" s="143"/>
      <c r="I36" s="143"/>
      <c r="J36" s="143"/>
      <c r="K36" s="144"/>
      <c r="L36" s="144"/>
      <c r="M36" s="144"/>
      <c r="N36" s="144"/>
      <c r="O36" s="143"/>
      <c r="P36" s="143"/>
      <c r="Q36" s="143"/>
      <c r="R36" s="143"/>
      <c r="S36" s="144"/>
      <c r="T36" s="144"/>
      <c r="U36" s="144"/>
      <c r="V36" s="144"/>
      <c r="W36" s="143"/>
      <c r="X36" s="143"/>
      <c r="Y36" s="143"/>
      <c r="Z36" s="143"/>
      <c r="AA36" s="12"/>
      <c r="AB36" s="3"/>
    </row>
    <row r="37" spans="1:28" x14ac:dyDescent="0.2">
      <c r="A37" s="8" t="s">
        <v>28</v>
      </c>
      <c r="B37" s="2"/>
      <c r="C37" s="144"/>
      <c r="D37" s="144"/>
      <c r="E37" s="144"/>
      <c r="F37" s="144"/>
      <c r="G37" s="143"/>
      <c r="H37" s="143"/>
      <c r="I37" s="143"/>
      <c r="J37" s="143"/>
      <c r="K37" s="144"/>
      <c r="L37" s="144"/>
      <c r="M37" s="144"/>
      <c r="N37" s="144"/>
      <c r="O37" s="143"/>
      <c r="P37" s="143"/>
      <c r="Q37" s="143"/>
      <c r="R37" s="143"/>
      <c r="S37" s="144"/>
      <c r="T37" s="144"/>
      <c r="U37" s="144"/>
      <c r="V37" s="144"/>
      <c r="W37" s="143"/>
      <c r="X37" s="143"/>
      <c r="Y37" s="143"/>
      <c r="Z37" s="143"/>
      <c r="AA37" s="12"/>
      <c r="AB37" s="3"/>
    </row>
    <row r="38" spans="1:28" x14ac:dyDescent="0.2">
      <c r="A38" s="8" t="s">
        <v>373</v>
      </c>
      <c r="B38" s="2"/>
      <c r="C38" s="144"/>
      <c r="D38" s="144"/>
      <c r="E38" s="144"/>
      <c r="F38" s="144"/>
      <c r="G38" s="143"/>
      <c r="H38" s="143"/>
      <c r="I38" s="143"/>
      <c r="J38" s="143"/>
      <c r="K38" s="144"/>
      <c r="L38" s="144"/>
      <c r="M38" s="144"/>
      <c r="N38" s="144"/>
      <c r="O38" s="143"/>
      <c r="P38" s="143"/>
      <c r="Q38" s="143"/>
      <c r="R38" s="143"/>
      <c r="S38" s="144"/>
      <c r="T38" s="144"/>
      <c r="U38" s="144"/>
      <c r="V38" s="144"/>
      <c r="W38" s="143"/>
      <c r="X38" s="143"/>
      <c r="Y38" s="143"/>
      <c r="Z38" s="143"/>
      <c r="AA38" s="12"/>
      <c r="AB38" s="3"/>
    </row>
    <row r="39" spans="1:28" x14ac:dyDescent="0.2">
      <c r="A39" s="8" t="s">
        <v>50</v>
      </c>
      <c r="B39" s="2"/>
      <c r="C39" s="144"/>
      <c r="D39" s="144"/>
      <c r="E39" s="144"/>
      <c r="F39" s="144"/>
      <c r="G39" s="143"/>
      <c r="H39" s="143"/>
      <c r="I39" s="143"/>
      <c r="J39" s="143"/>
      <c r="K39" s="144"/>
      <c r="L39" s="144"/>
      <c r="M39" s="144"/>
      <c r="N39" s="144"/>
      <c r="O39" s="143"/>
      <c r="P39" s="143"/>
      <c r="Q39" s="143"/>
      <c r="R39" s="143"/>
      <c r="S39" s="144"/>
      <c r="T39" s="144"/>
      <c r="U39" s="144"/>
      <c r="V39" s="144"/>
      <c r="W39" s="143"/>
      <c r="X39" s="143"/>
      <c r="Y39" s="143"/>
      <c r="Z39" s="143"/>
      <c r="AA39" s="12"/>
      <c r="AB39" s="3"/>
    </row>
    <row r="40" spans="1:28" x14ac:dyDescent="0.2">
      <c r="A40" s="8" t="s">
        <v>58</v>
      </c>
      <c r="B40" s="2"/>
      <c r="C40" s="144"/>
      <c r="D40" s="144"/>
      <c r="E40" s="144"/>
      <c r="F40" s="144"/>
      <c r="G40" s="143"/>
      <c r="H40" s="143"/>
      <c r="I40" s="143"/>
      <c r="J40" s="143"/>
      <c r="K40" s="144"/>
      <c r="L40" s="144"/>
      <c r="M40" s="144"/>
      <c r="N40" s="144"/>
      <c r="O40" s="143"/>
      <c r="P40" s="143"/>
      <c r="Q40" s="143"/>
      <c r="R40" s="143"/>
      <c r="S40" s="144"/>
      <c r="T40" s="144"/>
      <c r="U40" s="144"/>
      <c r="V40" s="144"/>
      <c r="W40" s="143"/>
      <c r="X40" s="143"/>
      <c r="Y40" s="143"/>
      <c r="Z40" s="143"/>
      <c r="AA40" s="12"/>
      <c r="AB40" s="3"/>
    </row>
    <row r="41" spans="1:28" x14ac:dyDescent="0.2">
      <c r="A41" s="8"/>
      <c r="B41" s="2"/>
      <c r="C41" s="144"/>
      <c r="D41" s="144"/>
      <c r="E41" s="144"/>
      <c r="F41" s="144"/>
      <c r="G41" s="143"/>
      <c r="H41" s="143"/>
      <c r="I41" s="143"/>
      <c r="J41" s="143"/>
      <c r="K41" s="144"/>
      <c r="L41" s="144"/>
      <c r="M41" s="144"/>
      <c r="N41" s="144"/>
      <c r="O41" s="143"/>
      <c r="P41" s="143"/>
      <c r="Q41" s="143"/>
      <c r="R41" s="143"/>
      <c r="S41" s="144"/>
      <c r="T41" s="144"/>
      <c r="U41" s="144"/>
      <c r="V41" s="144"/>
      <c r="W41" s="143"/>
      <c r="X41" s="143"/>
      <c r="Y41" s="143"/>
      <c r="Z41" s="143"/>
      <c r="AA41" s="12"/>
      <c r="AB41" s="3"/>
    </row>
    <row r="42" spans="1:28" x14ac:dyDescent="0.2">
      <c r="A42" s="8"/>
      <c r="B42" s="2"/>
      <c r="C42" s="144"/>
      <c r="D42" s="144"/>
      <c r="E42" s="144"/>
      <c r="F42" s="144"/>
      <c r="G42" s="143"/>
      <c r="H42" s="143"/>
      <c r="I42" s="143"/>
      <c r="J42" s="143"/>
      <c r="K42" s="144"/>
      <c r="L42" s="144"/>
      <c r="M42" s="144"/>
      <c r="N42" s="144"/>
      <c r="O42" s="143"/>
      <c r="P42" s="143"/>
      <c r="Q42" s="143"/>
      <c r="R42" s="143"/>
      <c r="S42" s="144"/>
      <c r="T42" s="144"/>
      <c r="U42" s="144"/>
      <c r="V42" s="144"/>
      <c r="W42" s="143"/>
      <c r="X42" s="143"/>
      <c r="Y42" s="143"/>
      <c r="Z42" s="143"/>
      <c r="AA42" s="12"/>
      <c r="AB42" s="3"/>
    </row>
    <row r="43" spans="1:28" x14ac:dyDescent="0.2">
      <c r="A43" s="8" t="s">
        <v>29</v>
      </c>
      <c r="B43" s="2"/>
      <c r="C43" s="144"/>
      <c r="D43" s="144"/>
      <c r="E43" s="144"/>
      <c r="F43" s="144"/>
      <c r="G43" s="143"/>
      <c r="H43" s="143"/>
      <c r="I43" s="143"/>
      <c r="J43" s="143"/>
      <c r="K43" s="144"/>
      <c r="L43" s="144"/>
      <c r="M43" s="144"/>
      <c r="N43" s="144"/>
      <c r="O43" s="143"/>
      <c r="P43" s="143"/>
      <c r="Q43" s="143"/>
      <c r="R43" s="143"/>
      <c r="S43" s="144"/>
      <c r="T43" s="144"/>
      <c r="U43" s="144"/>
      <c r="V43" s="144"/>
      <c r="W43" s="143"/>
      <c r="X43" s="143"/>
      <c r="Y43" s="143"/>
      <c r="Z43" s="143"/>
      <c r="AA43" s="12"/>
      <c r="AB43" s="3"/>
    </row>
    <row r="44" spans="1:28" x14ac:dyDescent="0.2">
      <c r="A44" s="8"/>
      <c r="B44" s="2"/>
      <c r="C44" s="144"/>
      <c r="D44" s="144"/>
      <c r="E44" s="144"/>
      <c r="F44" s="144"/>
      <c r="G44" s="143"/>
      <c r="H44" s="143"/>
      <c r="I44" s="143"/>
      <c r="J44" s="143"/>
      <c r="K44" s="144"/>
      <c r="L44" s="144"/>
      <c r="M44" s="144"/>
      <c r="N44" s="144"/>
      <c r="O44" s="143"/>
      <c r="P44" s="143"/>
      <c r="Q44" s="143"/>
      <c r="R44" s="143"/>
      <c r="S44" s="144"/>
      <c r="T44" s="144"/>
      <c r="U44" s="144"/>
      <c r="V44" s="144"/>
      <c r="W44" s="143"/>
      <c r="X44" s="143"/>
      <c r="Y44" s="143"/>
      <c r="Z44" s="143"/>
      <c r="AA44" s="12"/>
      <c r="AB44" s="3"/>
    </row>
    <row r="45" spans="1:28" x14ac:dyDescent="0.2">
      <c r="A45" s="8"/>
      <c r="B45" s="2"/>
      <c r="C45" s="144"/>
      <c r="D45" s="144"/>
      <c r="E45" s="144"/>
      <c r="F45" s="144"/>
      <c r="G45" s="143"/>
      <c r="H45" s="143"/>
      <c r="I45" s="143"/>
      <c r="J45" s="143"/>
      <c r="K45" s="144"/>
      <c r="L45" s="144"/>
      <c r="M45" s="144"/>
      <c r="N45" s="144"/>
      <c r="O45" s="143"/>
      <c r="P45" s="143"/>
      <c r="Q45" s="143"/>
      <c r="R45" s="143"/>
      <c r="S45" s="144"/>
      <c r="T45" s="144"/>
      <c r="U45" s="144"/>
      <c r="V45" s="144"/>
      <c r="W45" s="143"/>
      <c r="X45" s="143"/>
      <c r="Y45" s="143"/>
      <c r="Z45" s="143"/>
      <c r="AA45" s="12"/>
      <c r="AB45" s="3"/>
    </row>
    <row r="46" spans="1:28" x14ac:dyDescent="0.2">
      <c r="A46" s="8"/>
      <c r="B46" s="2"/>
      <c r="C46" s="144"/>
      <c r="D46" s="144"/>
      <c r="E46" s="144"/>
      <c r="F46" s="144"/>
      <c r="G46" s="143"/>
      <c r="H46" s="143"/>
      <c r="I46" s="143"/>
      <c r="J46" s="143"/>
      <c r="K46" s="144"/>
      <c r="L46" s="144"/>
      <c r="M46" s="144"/>
      <c r="N46" s="144"/>
      <c r="O46" s="143"/>
      <c r="P46" s="143"/>
      <c r="Q46" s="143"/>
      <c r="R46" s="143"/>
      <c r="S46" s="144"/>
      <c r="T46" s="144"/>
      <c r="U46" s="144"/>
      <c r="V46" s="144"/>
      <c r="W46" s="143"/>
      <c r="X46" s="143"/>
      <c r="Y46" s="143"/>
      <c r="Z46" s="143"/>
      <c r="AA46" s="12"/>
      <c r="AB46" s="3"/>
    </row>
    <row r="47" spans="1:28" x14ac:dyDescent="0.2">
      <c r="A47" s="8" t="s">
        <v>30</v>
      </c>
      <c r="B47" s="2"/>
      <c r="C47" s="144"/>
      <c r="D47" s="144"/>
      <c r="E47" s="144"/>
      <c r="F47" s="144"/>
      <c r="G47" s="143"/>
      <c r="H47" s="143"/>
      <c r="I47" s="143"/>
      <c r="J47" s="143"/>
      <c r="K47" s="144"/>
      <c r="L47" s="144"/>
      <c r="M47" s="144"/>
      <c r="N47" s="144"/>
      <c r="O47" s="143"/>
      <c r="P47" s="143"/>
      <c r="Q47" s="143"/>
      <c r="R47" s="143"/>
      <c r="S47" s="144"/>
      <c r="T47" s="144"/>
      <c r="U47" s="144"/>
      <c r="V47" s="144"/>
      <c r="W47" s="143"/>
      <c r="X47" s="143"/>
      <c r="Y47" s="143"/>
      <c r="Z47" s="143"/>
      <c r="AA47" s="12"/>
      <c r="AB47" s="3"/>
    </row>
    <row r="48" spans="1:28" x14ac:dyDescent="0.2">
      <c r="A48" s="8" t="s">
        <v>369</v>
      </c>
      <c r="B48" s="2"/>
      <c r="C48" s="144"/>
      <c r="D48" s="144"/>
      <c r="E48" s="144"/>
      <c r="F48" s="144"/>
      <c r="G48" s="143"/>
      <c r="H48" s="143"/>
      <c r="I48" s="143"/>
      <c r="J48" s="143"/>
      <c r="K48" s="144"/>
      <c r="L48" s="144"/>
      <c r="M48" s="144"/>
      <c r="N48" s="144"/>
      <c r="O48" s="143"/>
      <c r="P48" s="143"/>
      <c r="Q48" s="143"/>
      <c r="R48" s="143"/>
      <c r="S48" s="144"/>
      <c r="T48" s="144"/>
      <c r="U48" s="144"/>
      <c r="V48" s="144"/>
      <c r="W48" s="143"/>
      <c r="X48" s="143"/>
      <c r="Y48" s="143"/>
      <c r="Z48" s="143"/>
      <c r="AA48" s="12"/>
      <c r="AB48" s="3"/>
    </row>
    <row r="49" spans="1:28" x14ac:dyDescent="0.2">
      <c r="A49" s="8"/>
      <c r="B49" s="2"/>
      <c r="C49" s="144"/>
      <c r="D49" s="144"/>
      <c r="E49" s="144"/>
      <c r="F49" s="144"/>
      <c r="G49" s="143"/>
      <c r="H49" s="143"/>
      <c r="I49" s="143"/>
      <c r="J49" s="143"/>
      <c r="K49" s="144"/>
      <c r="L49" s="144"/>
      <c r="M49" s="144"/>
      <c r="N49" s="144"/>
      <c r="O49" s="143"/>
      <c r="P49" s="143"/>
      <c r="Q49" s="143"/>
      <c r="R49" s="143"/>
      <c r="S49" s="144"/>
      <c r="T49" s="144"/>
      <c r="U49" s="144"/>
      <c r="V49" s="144"/>
      <c r="W49" s="143"/>
      <c r="X49" s="143"/>
      <c r="Y49" s="143"/>
      <c r="Z49" s="143"/>
      <c r="AA49" s="12"/>
      <c r="AB49" s="3"/>
    </row>
    <row r="50" spans="1:28" x14ac:dyDescent="0.2">
      <c r="A50" s="9"/>
      <c r="B50" s="2"/>
      <c r="C50" s="144"/>
      <c r="D50" s="144"/>
      <c r="E50" s="144"/>
      <c r="F50" s="144"/>
      <c r="G50" s="143"/>
      <c r="H50" s="143"/>
      <c r="I50" s="143"/>
      <c r="J50" s="143"/>
      <c r="K50" s="144"/>
      <c r="L50" s="144"/>
      <c r="M50" s="144"/>
      <c r="N50" s="144"/>
      <c r="O50" s="143"/>
      <c r="P50" s="143"/>
      <c r="Q50" s="143"/>
      <c r="R50" s="143"/>
      <c r="S50" s="144"/>
      <c r="T50" s="144"/>
      <c r="U50" s="144"/>
      <c r="V50" s="144"/>
      <c r="W50" s="143"/>
      <c r="X50" s="143"/>
      <c r="Y50" s="143"/>
      <c r="Z50" s="143"/>
      <c r="AA50" s="12"/>
      <c r="AB50" s="3"/>
    </row>
    <row r="51" spans="1:28" x14ac:dyDescent="0.2">
      <c r="A51" s="2"/>
      <c r="B51" s="2"/>
      <c r="C51" s="144"/>
      <c r="D51" s="144"/>
      <c r="E51" s="144"/>
      <c r="F51" s="144"/>
      <c r="G51" s="143"/>
      <c r="H51" s="143"/>
      <c r="I51" s="143"/>
      <c r="J51" s="143"/>
      <c r="K51" s="144"/>
      <c r="L51" s="144"/>
      <c r="M51" s="144"/>
      <c r="N51" s="144"/>
      <c r="O51" s="143"/>
      <c r="P51" s="143"/>
      <c r="Q51" s="143"/>
      <c r="R51" s="143"/>
      <c r="S51" s="144"/>
      <c r="T51" s="144"/>
      <c r="U51" s="144"/>
      <c r="V51" s="144"/>
      <c r="W51" s="143"/>
      <c r="X51" s="143"/>
      <c r="Y51" s="143"/>
      <c r="Z51" s="143"/>
      <c r="AA51" s="12"/>
      <c r="AB51" s="3"/>
    </row>
    <row r="52" spans="1:28" x14ac:dyDescent="0.2">
      <c r="A52" s="2"/>
      <c r="B52" s="2"/>
      <c r="C52" s="172" t="s">
        <v>18</v>
      </c>
      <c r="D52" s="173"/>
      <c r="E52" s="172" t="s">
        <v>18</v>
      </c>
      <c r="F52" s="173"/>
      <c r="G52" s="170" t="s">
        <v>18</v>
      </c>
      <c r="H52" s="171"/>
      <c r="I52" s="170" t="s">
        <v>18</v>
      </c>
      <c r="J52" s="171"/>
      <c r="K52" s="172" t="s">
        <v>18</v>
      </c>
      <c r="L52" s="173"/>
      <c r="M52" s="172" t="s">
        <v>18</v>
      </c>
      <c r="N52" s="173"/>
      <c r="O52" s="170" t="s">
        <v>18</v>
      </c>
      <c r="P52" s="171"/>
      <c r="Q52" s="170" t="s">
        <v>18</v>
      </c>
      <c r="R52" s="171"/>
      <c r="S52" s="172" t="s">
        <v>18</v>
      </c>
      <c r="T52" s="173"/>
      <c r="U52" s="172" t="s">
        <v>18</v>
      </c>
      <c r="V52" s="173"/>
      <c r="W52" s="170" t="s">
        <v>18</v>
      </c>
      <c r="X52" s="171"/>
      <c r="Y52" s="170" t="s">
        <v>18</v>
      </c>
      <c r="Z52" s="171"/>
      <c r="AA52" s="18"/>
      <c r="AB52" s="17"/>
    </row>
    <row r="53" spans="1:28" x14ac:dyDescent="0.2">
      <c r="A53" s="22" t="s">
        <v>46</v>
      </c>
      <c r="B53" s="2"/>
      <c r="C53" s="129" t="s">
        <v>0</v>
      </c>
      <c r="D53" s="31">
        <f>COUNTIF(C20:D51,"S")</f>
        <v>0</v>
      </c>
      <c r="E53" s="129">
        <v>116</v>
      </c>
      <c r="F53" s="31">
        <f>COUNTIF(E20:F51,"116")</f>
        <v>0</v>
      </c>
      <c r="G53" s="130" t="s">
        <v>0</v>
      </c>
      <c r="H53" s="32">
        <f>COUNTIF(G20:H51,"S")</f>
        <v>0</v>
      </c>
      <c r="I53" s="130">
        <v>116</v>
      </c>
      <c r="J53" s="32">
        <f>COUNTIF(I20:J51,"116")</f>
        <v>0</v>
      </c>
      <c r="K53" s="129" t="s">
        <v>0</v>
      </c>
      <c r="L53" s="31">
        <f>COUNTIF(K20:L51,"S")</f>
        <v>0</v>
      </c>
      <c r="M53" s="129">
        <v>116</v>
      </c>
      <c r="N53" s="31">
        <f>COUNTIF(M20:N51,"116")</f>
        <v>0</v>
      </c>
      <c r="O53" s="130" t="s">
        <v>0</v>
      </c>
      <c r="P53" s="32">
        <f>COUNTIF(O20:P51,"S")</f>
        <v>0</v>
      </c>
      <c r="Q53" s="130">
        <v>116</v>
      </c>
      <c r="R53" s="32">
        <f>COUNTIF(Q20:R51,"116")</f>
        <v>0</v>
      </c>
      <c r="S53" s="31">
        <v>3133</v>
      </c>
      <c r="T53" s="31">
        <f>COUNTIF(S20:T51,"31-33")</f>
        <v>0</v>
      </c>
      <c r="U53" s="31">
        <v>3133</v>
      </c>
      <c r="V53" s="31">
        <f>COUNTIF(U20:V51,"31-33")</f>
        <v>0</v>
      </c>
      <c r="W53" s="32">
        <v>3133</v>
      </c>
      <c r="X53" s="32">
        <f>COUNTIF(W20:X51,"31-33")</f>
        <v>0</v>
      </c>
      <c r="Y53" s="32">
        <v>3133</v>
      </c>
      <c r="Z53" s="32">
        <f>COUNTIF(Y20:Z51,"31-33")</f>
        <v>0</v>
      </c>
      <c r="AA53" s="16"/>
      <c r="AB53" s="5"/>
    </row>
    <row r="54" spans="1:28" ht="15" customHeight="1" x14ac:dyDescent="0.2">
      <c r="A54" s="8"/>
      <c r="B54" s="2"/>
      <c r="C54" s="129" t="s">
        <v>1</v>
      </c>
      <c r="D54" s="31">
        <f>COUNTIF(C20:D51,"M")</f>
        <v>0</v>
      </c>
      <c r="E54" s="129">
        <v>128</v>
      </c>
      <c r="F54" s="31">
        <f>COUNTIF(E20:F51,"128")</f>
        <v>0</v>
      </c>
      <c r="G54" s="130" t="s">
        <v>1</v>
      </c>
      <c r="H54" s="32">
        <f>COUNTIF(G20:H51,"M")</f>
        <v>0</v>
      </c>
      <c r="I54" s="130">
        <v>128</v>
      </c>
      <c r="J54" s="32">
        <f>COUNTIF(I20:J51,"128")</f>
        <v>0</v>
      </c>
      <c r="K54" s="129" t="s">
        <v>1</v>
      </c>
      <c r="L54" s="31">
        <f>COUNTIF(K20:L51,"M")</f>
        <v>0</v>
      </c>
      <c r="M54" s="129">
        <v>128</v>
      </c>
      <c r="N54" s="31">
        <f>COUNTIF(M20:N51,"128")</f>
        <v>0</v>
      </c>
      <c r="O54" s="130" t="s">
        <v>1</v>
      </c>
      <c r="P54" s="32">
        <f>COUNTIF(O20:P51,"M")</f>
        <v>0</v>
      </c>
      <c r="Q54" s="130">
        <v>128</v>
      </c>
      <c r="R54" s="32">
        <f>COUNTIF(Q20:R51,"128")</f>
        <v>0</v>
      </c>
      <c r="S54" s="31">
        <v>3436</v>
      </c>
      <c r="T54" s="31">
        <f>COUNTIF(S20:T51,"34-36")</f>
        <v>0</v>
      </c>
      <c r="U54" s="31">
        <v>3436</v>
      </c>
      <c r="V54" s="31">
        <f>COUNTIF(U20:V51,"34-36")</f>
        <v>0</v>
      </c>
      <c r="W54" s="32">
        <v>3436</v>
      </c>
      <c r="X54" s="32">
        <f>COUNTIF(W20:X51,"34-36")</f>
        <v>0</v>
      </c>
      <c r="Y54" s="32">
        <v>3436</v>
      </c>
      <c r="Z54" s="32">
        <f>COUNTIF(Y20:Z51,"34-36")</f>
        <v>0</v>
      </c>
      <c r="AA54" s="4"/>
      <c r="AB54" s="6"/>
    </row>
    <row r="55" spans="1:28" ht="15" customHeight="1" x14ac:dyDescent="0.2">
      <c r="A55" s="50" t="s">
        <v>45</v>
      </c>
      <c r="B55" s="2"/>
      <c r="C55" s="129" t="s">
        <v>2</v>
      </c>
      <c r="D55" s="31">
        <f>COUNTIF(C20:D51,"L")</f>
        <v>0</v>
      </c>
      <c r="E55" s="129">
        <v>140</v>
      </c>
      <c r="F55" s="31">
        <f>COUNTIF(E20:F51,"140")</f>
        <v>0</v>
      </c>
      <c r="G55" s="130" t="s">
        <v>2</v>
      </c>
      <c r="H55" s="32">
        <f>COUNTIF(G20:H51,"L")</f>
        <v>0</v>
      </c>
      <c r="I55" s="130">
        <v>140</v>
      </c>
      <c r="J55" s="32">
        <f>COUNTIF(I20:J51,"140")</f>
        <v>0</v>
      </c>
      <c r="K55" s="129" t="s">
        <v>2</v>
      </c>
      <c r="L55" s="31">
        <f>COUNTIF(K20:L51,"L")</f>
        <v>0</v>
      </c>
      <c r="M55" s="129">
        <v>140</v>
      </c>
      <c r="N55" s="31">
        <f>COUNTIF(M20:N51,"140")</f>
        <v>0</v>
      </c>
      <c r="O55" s="130" t="s">
        <v>2</v>
      </c>
      <c r="P55" s="32">
        <f>COUNTIF(O20:P51,"L")</f>
        <v>0</v>
      </c>
      <c r="Q55" s="130">
        <v>140</v>
      </c>
      <c r="R55" s="32">
        <f>COUNTIF(Q20:R51,"140")</f>
        <v>0</v>
      </c>
      <c r="S55" s="31">
        <v>3739</v>
      </c>
      <c r="T55" s="31">
        <f>COUNTIF(S20:T51,"37-39")</f>
        <v>0</v>
      </c>
      <c r="U55" s="31">
        <v>3739</v>
      </c>
      <c r="V55" s="31">
        <f>COUNTIF(U20:V51,"37-39")</f>
        <v>0</v>
      </c>
      <c r="W55" s="32">
        <v>3739</v>
      </c>
      <c r="X55" s="32">
        <f>COUNTIF(W20:X51,"37-39")</f>
        <v>0</v>
      </c>
      <c r="Y55" s="32">
        <v>3739</v>
      </c>
      <c r="Z55" s="32">
        <f>COUNTIF(Y20:Z51,"37-39")</f>
        <v>0</v>
      </c>
      <c r="AA55" s="4"/>
      <c r="AB55" s="6"/>
    </row>
    <row r="56" spans="1:28" ht="15" customHeight="1" x14ac:dyDescent="0.2">
      <c r="A56" s="50" t="s">
        <v>47</v>
      </c>
      <c r="B56" s="2"/>
      <c r="C56" s="129" t="s">
        <v>3</v>
      </c>
      <c r="D56" s="31">
        <f>COUNTIF(C20:D51,"XL")</f>
        <v>0</v>
      </c>
      <c r="E56" s="129">
        <v>152</v>
      </c>
      <c r="F56" s="31">
        <f>COUNTIF(E20:F51,"152")</f>
        <v>0</v>
      </c>
      <c r="G56" s="130" t="s">
        <v>3</v>
      </c>
      <c r="H56" s="32">
        <f>COUNTIF(G20:H51,"XL")</f>
        <v>0</v>
      </c>
      <c r="I56" s="130">
        <v>152</v>
      </c>
      <c r="J56" s="32">
        <f>COUNTIF(I20:J51,"152")</f>
        <v>0</v>
      </c>
      <c r="K56" s="129" t="s">
        <v>3</v>
      </c>
      <c r="L56" s="31">
        <f>COUNTIF(K20:L51,"XL")</f>
        <v>0</v>
      </c>
      <c r="M56" s="129">
        <v>152</v>
      </c>
      <c r="N56" s="31">
        <f>COUNTIF(M20:N51,"152")</f>
        <v>0</v>
      </c>
      <c r="O56" s="130" t="s">
        <v>3</v>
      </c>
      <c r="P56" s="32">
        <f>COUNTIF(O20:P51,"XL")</f>
        <v>0</v>
      </c>
      <c r="Q56" s="130">
        <v>152</v>
      </c>
      <c r="R56" s="32">
        <f>COUNTIF(Q20:R51,"152")</f>
        <v>0</v>
      </c>
      <c r="S56" s="31">
        <v>4042</v>
      </c>
      <c r="T56" s="31">
        <f>COUNTIF(S20:T51,"40-42")</f>
        <v>0</v>
      </c>
      <c r="U56" s="31">
        <v>4042</v>
      </c>
      <c r="V56" s="31">
        <f>COUNTIF(U20:V51,"40-42")</f>
        <v>0</v>
      </c>
      <c r="W56" s="32">
        <v>4042</v>
      </c>
      <c r="X56" s="32">
        <f>COUNTIF(W20:X51,"40-42")</f>
        <v>0</v>
      </c>
      <c r="Y56" s="32">
        <v>4042</v>
      </c>
      <c r="Z56" s="32">
        <f>COUNTIF(Y20:Z51,"40-42")</f>
        <v>0</v>
      </c>
      <c r="AA56" s="4"/>
      <c r="AB56" s="6"/>
    </row>
    <row r="57" spans="1:28" ht="15" customHeight="1" x14ac:dyDescent="0.2">
      <c r="A57" s="50" t="s">
        <v>49</v>
      </c>
      <c r="B57" s="2"/>
      <c r="C57" s="129" t="s">
        <v>4</v>
      </c>
      <c r="D57" s="31">
        <f>COUNTIF(C20:D51,"XXL")</f>
        <v>0</v>
      </c>
      <c r="E57" s="129">
        <v>164</v>
      </c>
      <c r="F57" s="31">
        <f>COUNTIF(E20:F51,"164")</f>
        <v>0</v>
      </c>
      <c r="G57" s="130" t="s">
        <v>4</v>
      </c>
      <c r="H57" s="32">
        <f>COUNTIF(G20:H51,"XXL")</f>
        <v>0</v>
      </c>
      <c r="I57" s="130">
        <v>164</v>
      </c>
      <c r="J57" s="32">
        <f>COUNTIF(I20:J51,"164")</f>
        <v>0</v>
      </c>
      <c r="K57" s="129" t="s">
        <v>4</v>
      </c>
      <c r="L57" s="31">
        <f>COUNTIF(K20:L51,"XXL")</f>
        <v>0</v>
      </c>
      <c r="M57" s="129">
        <v>164</v>
      </c>
      <c r="N57" s="31">
        <f>COUNTIF(M20:N51,"164")</f>
        <v>0</v>
      </c>
      <c r="O57" s="130" t="s">
        <v>4</v>
      </c>
      <c r="P57" s="32">
        <f>COUNTIF(O20:P51,"XXL")</f>
        <v>0</v>
      </c>
      <c r="Q57" s="130">
        <v>164</v>
      </c>
      <c r="R57" s="32">
        <f>COUNTIF(Q20:R51,"164")</f>
        <v>0</v>
      </c>
      <c r="S57" s="31">
        <v>4345</v>
      </c>
      <c r="T57" s="31">
        <f>COUNTIF(S20:T51,"27-30")</f>
        <v>0</v>
      </c>
      <c r="U57" s="31">
        <v>4345</v>
      </c>
      <c r="V57" s="31">
        <f>COUNTIF(U20:V51,"27-30")</f>
        <v>0</v>
      </c>
      <c r="W57" s="32">
        <v>4345</v>
      </c>
      <c r="X57" s="32">
        <f>COUNTIF(W20:X51,"27-30")</f>
        <v>0</v>
      </c>
      <c r="Y57" s="32">
        <v>4345</v>
      </c>
      <c r="Z57" s="32">
        <f>COUNTIF(Y20:Z51,"27-30")</f>
        <v>0</v>
      </c>
      <c r="AA57" s="4"/>
      <c r="AB57" s="6"/>
    </row>
    <row r="58" spans="1:28" ht="15" customHeight="1" x14ac:dyDescent="0.2">
      <c r="A58" s="51" t="s">
        <v>48</v>
      </c>
      <c r="B58" s="2"/>
      <c r="C58" s="31"/>
      <c r="D58" s="31"/>
      <c r="E58" s="31"/>
      <c r="F58" s="31"/>
      <c r="G58" s="32"/>
      <c r="H58" s="32"/>
      <c r="I58" s="32"/>
      <c r="J58" s="32"/>
      <c r="K58" s="31"/>
      <c r="L58" s="31"/>
      <c r="M58" s="31"/>
      <c r="N58" s="31"/>
      <c r="O58" s="32"/>
      <c r="P58" s="32"/>
      <c r="Q58" s="32"/>
      <c r="R58" s="32"/>
      <c r="S58" s="31">
        <v>4648</v>
      </c>
      <c r="T58" s="31">
        <f>COUNTIF(S20:T51,"27-30")</f>
        <v>0</v>
      </c>
      <c r="U58" s="31">
        <v>4648</v>
      </c>
      <c r="V58" s="31">
        <f>COUNTIF(U20:V51,"27-30")</f>
        <v>0</v>
      </c>
      <c r="W58" s="32">
        <v>4648</v>
      </c>
      <c r="X58" s="32">
        <f>COUNTIF(W20:X51,"27-30")</f>
        <v>0</v>
      </c>
      <c r="Y58" s="32">
        <v>4648</v>
      </c>
      <c r="Z58" s="32">
        <f>COUNTIF(Y20:Z51,"27-30")</f>
        <v>0</v>
      </c>
      <c r="AA58" s="15"/>
      <c r="AB58" s="7"/>
    </row>
    <row r="59" spans="1:28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5" customHeight="1" x14ac:dyDescent="0.2">
      <c r="A60" s="190" t="s">
        <v>22</v>
      </c>
      <c r="B60" s="191"/>
      <c r="C60" s="149" t="s">
        <v>33</v>
      </c>
      <c r="D60" s="150"/>
      <c r="E60" s="150"/>
      <c r="F60" s="150"/>
      <c r="G60" s="149" t="s">
        <v>33</v>
      </c>
      <c r="H60" s="150"/>
      <c r="I60" s="150"/>
      <c r="J60" s="151"/>
      <c r="K60" s="149" t="s">
        <v>33</v>
      </c>
      <c r="L60" s="150"/>
      <c r="M60" s="150"/>
      <c r="N60" s="151"/>
      <c r="O60" s="149" t="s">
        <v>34</v>
      </c>
      <c r="P60" s="150"/>
      <c r="Q60" s="150"/>
      <c r="R60" s="151"/>
      <c r="S60" s="194"/>
      <c r="T60" s="195"/>
      <c r="U60" s="195"/>
      <c r="V60" s="196"/>
      <c r="W60" s="149" t="s">
        <v>35</v>
      </c>
      <c r="X60" s="151"/>
      <c r="Y60" s="149" t="s">
        <v>35</v>
      </c>
      <c r="Z60" s="151"/>
      <c r="AA60" s="190" t="s">
        <v>24</v>
      </c>
      <c r="AB60" s="191"/>
    </row>
    <row r="61" spans="1:28" s="2" customFormat="1" ht="39" customHeight="1" x14ac:dyDescent="0.2">
      <c r="A61" s="192"/>
      <c r="B61" s="193"/>
      <c r="C61" s="152"/>
      <c r="D61" s="153"/>
      <c r="E61" s="153"/>
      <c r="F61" s="153"/>
      <c r="G61" s="152"/>
      <c r="H61" s="153"/>
      <c r="I61" s="153"/>
      <c r="J61" s="154"/>
      <c r="K61" s="152"/>
      <c r="L61" s="153"/>
      <c r="M61" s="153"/>
      <c r="N61" s="154"/>
      <c r="O61" s="152"/>
      <c r="P61" s="153"/>
      <c r="Q61" s="153"/>
      <c r="R61" s="154"/>
      <c r="S61" s="199"/>
      <c r="T61" s="200"/>
      <c r="U61" s="200"/>
      <c r="V61" s="201"/>
      <c r="W61" s="152"/>
      <c r="X61" s="154"/>
      <c r="Y61" s="152"/>
      <c r="Z61" s="154"/>
      <c r="AA61" s="197"/>
      <c r="AB61" s="198"/>
    </row>
    <row r="62" spans="1:28" ht="15" customHeight="1" x14ac:dyDescent="0.2">
      <c r="A62" s="186" t="s">
        <v>5</v>
      </c>
      <c r="B62" s="187"/>
      <c r="C62" s="158" t="s">
        <v>6</v>
      </c>
      <c r="D62" s="159"/>
      <c r="E62" s="159"/>
      <c r="F62" s="160"/>
      <c r="G62" s="155" t="s">
        <v>6</v>
      </c>
      <c r="H62" s="156"/>
      <c r="I62" s="156"/>
      <c r="J62" s="157"/>
      <c r="K62" s="158" t="s">
        <v>6</v>
      </c>
      <c r="L62" s="159"/>
      <c r="M62" s="159"/>
      <c r="N62" s="160"/>
      <c r="O62" s="155" t="s">
        <v>6</v>
      </c>
      <c r="P62" s="156"/>
      <c r="Q62" s="156"/>
      <c r="R62" s="157"/>
      <c r="S62" s="202" t="s">
        <v>6</v>
      </c>
      <c r="T62" s="203"/>
      <c r="U62" s="203"/>
      <c r="V62" s="204"/>
      <c r="W62" s="155" t="s">
        <v>6</v>
      </c>
      <c r="X62" s="156"/>
      <c r="Y62" s="156"/>
      <c r="Z62" s="156"/>
      <c r="AA62" s="29"/>
      <c r="AB62" s="30"/>
    </row>
    <row r="63" spans="1:28" x14ac:dyDescent="0.2">
      <c r="A63" s="184" t="s">
        <v>7</v>
      </c>
      <c r="B63" s="185"/>
      <c r="C63" s="165"/>
      <c r="D63" s="166"/>
      <c r="E63" s="166"/>
      <c r="F63" s="167"/>
      <c r="G63" s="162"/>
      <c r="H63" s="163"/>
      <c r="I63" s="163"/>
      <c r="J63" s="164"/>
      <c r="K63" s="145"/>
      <c r="L63" s="146"/>
      <c r="M63" s="146"/>
      <c r="N63" s="161"/>
      <c r="O63" s="145"/>
      <c r="P63" s="146"/>
      <c r="Q63" s="146"/>
      <c r="R63" s="161"/>
      <c r="S63" s="145"/>
      <c r="T63" s="146"/>
      <c r="U63" s="146"/>
      <c r="V63" s="161"/>
      <c r="W63" s="145"/>
      <c r="X63" s="146"/>
      <c r="Y63" s="146"/>
      <c r="Z63" s="146"/>
      <c r="AA63" s="25"/>
      <c r="AB63" s="26"/>
    </row>
    <row r="64" spans="1:28" x14ac:dyDescent="0.2">
      <c r="A64" s="184" t="s">
        <v>8</v>
      </c>
      <c r="B64" s="185"/>
      <c r="C64" s="165"/>
      <c r="D64" s="166"/>
      <c r="E64" s="166"/>
      <c r="F64" s="167"/>
      <c r="G64" s="162"/>
      <c r="H64" s="163"/>
      <c r="I64" s="163"/>
      <c r="J64" s="164"/>
      <c r="K64" s="145"/>
      <c r="L64" s="146"/>
      <c r="M64" s="146"/>
      <c r="N64" s="161"/>
      <c r="O64" s="145"/>
      <c r="P64" s="146"/>
      <c r="Q64" s="146"/>
      <c r="R64" s="161"/>
      <c r="S64" s="145"/>
      <c r="T64" s="146"/>
      <c r="U64" s="146"/>
      <c r="V64" s="161"/>
      <c r="W64" s="145"/>
      <c r="X64" s="146"/>
      <c r="Y64" s="146"/>
      <c r="Z64" s="146"/>
      <c r="AA64" s="25"/>
      <c r="AB64" s="26"/>
    </row>
    <row r="65" spans="1:28" x14ac:dyDescent="0.2">
      <c r="A65" s="184" t="s">
        <v>9</v>
      </c>
      <c r="B65" s="185"/>
      <c r="C65" s="165"/>
      <c r="D65" s="166"/>
      <c r="E65" s="166"/>
      <c r="F65" s="167"/>
      <c r="G65" s="162"/>
      <c r="H65" s="163"/>
      <c r="I65" s="163"/>
      <c r="J65" s="164"/>
      <c r="K65" s="145"/>
      <c r="L65" s="146"/>
      <c r="M65" s="146"/>
      <c r="N65" s="161"/>
      <c r="O65" s="145"/>
      <c r="P65" s="146"/>
      <c r="Q65" s="146"/>
      <c r="R65" s="161"/>
      <c r="S65" s="145"/>
      <c r="T65" s="146"/>
      <c r="U65" s="146"/>
      <c r="V65" s="161"/>
      <c r="W65" s="145"/>
      <c r="X65" s="146"/>
      <c r="Y65" s="146"/>
      <c r="Z65" s="146"/>
      <c r="AA65" s="25"/>
      <c r="AB65" s="26"/>
    </row>
    <row r="66" spans="1:28" x14ac:dyDescent="0.2">
      <c r="A66" s="184" t="s">
        <v>10</v>
      </c>
      <c r="B66" s="185"/>
      <c r="C66" s="145"/>
      <c r="D66" s="146"/>
      <c r="E66" s="146"/>
      <c r="F66" s="161"/>
      <c r="G66" s="145"/>
      <c r="H66" s="146"/>
      <c r="I66" s="146"/>
      <c r="J66" s="161"/>
      <c r="K66" s="165"/>
      <c r="L66" s="166"/>
      <c r="M66" s="166"/>
      <c r="N66" s="167"/>
      <c r="O66" s="162"/>
      <c r="P66" s="163"/>
      <c r="Q66" s="163"/>
      <c r="R66" s="164"/>
      <c r="S66" s="145"/>
      <c r="T66" s="146"/>
      <c r="U66" s="146"/>
      <c r="V66" s="161"/>
      <c r="W66" s="145"/>
      <c r="X66" s="146"/>
      <c r="Y66" s="146"/>
      <c r="Z66" s="146"/>
      <c r="AA66" s="25"/>
      <c r="AB66" s="26"/>
    </row>
    <row r="67" spans="1:28" x14ac:dyDescent="0.2">
      <c r="A67" s="13" t="s">
        <v>364</v>
      </c>
      <c r="B67" s="14"/>
      <c r="C67" s="165" t="s">
        <v>365</v>
      </c>
      <c r="D67" s="166"/>
      <c r="E67" s="166"/>
      <c r="F67" s="167"/>
      <c r="G67" s="162"/>
      <c r="H67" s="163"/>
      <c r="I67" s="163"/>
      <c r="J67" s="164"/>
      <c r="K67" s="145"/>
      <c r="L67" s="146"/>
      <c r="M67" s="146"/>
      <c r="N67" s="161"/>
      <c r="O67" s="19"/>
      <c r="P67" s="145"/>
      <c r="Q67" s="146"/>
      <c r="R67" s="146"/>
      <c r="S67" s="161"/>
      <c r="T67" s="20"/>
      <c r="U67" s="20"/>
      <c r="V67" s="21"/>
      <c r="W67" s="19"/>
      <c r="X67" s="20"/>
      <c r="Y67" s="20"/>
      <c r="Z67" s="20"/>
      <c r="AA67" s="25"/>
      <c r="AB67" s="26"/>
    </row>
    <row r="68" spans="1:28" x14ac:dyDescent="0.2">
      <c r="A68" s="184" t="s">
        <v>52</v>
      </c>
      <c r="B68" s="185"/>
      <c r="C68" s="165"/>
      <c r="D68" s="166"/>
      <c r="E68" s="166"/>
      <c r="F68" s="167"/>
      <c r="G68" s="162"/>
      <c r="H68" s="163"/>
      <c r="I68" s="163"/>
      <c r="J68" s="164"/>
      <c r="K68" s="165"/>
      <c r="L68" s="166"/>
      <c r="M68" s="166"/>
      <c r="N68" s="167"/>
      <c r="O68" s="162"/>
      <c r="P68" s="163"/>
      <c r="Q68" s="163"/>
      <c r="R68" s="164"/>
      <c r="S68" s="145"/>
      <c r="T68" s="146"/>
      <c r="U68" s="146"/>
      <c r="V68" s="161"/>
      <c r="W68" s="145"/>
      <c r="X68" s="146"/>
      <c r="Y68" s="146"/>
      <c r="Z68" s="146"/>
      <c r="AA68" s="25"/>
      <c r="AB68" s="26"/>
    </row>
    <row r="69" spans="1:28" x14ac:dyDescent="0.2">
      <c r="A69" s="170" t="s">
        <v>11</v>
      </c>
      <c r="B69" s="171"/>
      <c r="C69" s="165" t="s">
        <v>12</v>
      </c>
      <c r="D69" s="166"/>
      <c r="E69" s="166"/>
      <c r="F69" s="167"/>
      <c r="G69" s="162" t="s">
        <v>12</v>
      </c>
      <c r="H69" s="163"/>
      <c r="I69" s="163"/>
      <c r="J69" s="164"/>
      <c r="K69" s="165" t="s">
        <v>12</v>
      </c>
      <c r="L69" s="166"/>
      <c r="M69" s="166"/>
      <c r="N69" s="167"/>
      <c r="O69" s="162" t="s">
        <v>12</v>
      </c>
      <c r="P69" s="163"/>
      <c r="Q69" s="163"/>
      <c r="R69" s="164"/>
      <c r="S69" s="145" t="s">
        <v>12</v>
      </c>
      <c r="T69" s="146"/>
      <c r="U69" s="146"/>
      <c r="V69" s="161"/>
      <c r="W69" s="145"/>
      <c r="X69" s="146"/>
      <c r="Y69" s="146"/>
      <c r="Z69" s="146"/>
      <c r="AA69" s="25"/>
      <c r="AB69" s="26"/>
    </row>
    <row r="70" spans="1:28" x14ac:dyDescent="0.2">
      <c r="A70" s="184" t="s">
        <v>13</v>
      </c>
      <c r="B70" s="185"/>
      <c r="C70" s="165"/>
      <c r="D70" s="166"/>
      <c r="E70" s="166"/>
      <c r="F70" s="167"/>
      <c r="G70" s="162"/>
      <c r="H70" s="163"/>
      <c r="I70" s="163"/>
      <c r="J70" s="164"/>
      <c r="K70" s="145"/>
      <c r="L70" s="146"/>
      <c r="M70" s="146"/>
      <c r="N70" s="161"/>
      <c r="O70" s="145"/>
      <c r="P70" s="146"/>
      <c r="Q70" s="146"/>
      <c r="R70" s="161"/>
      <c r="S70" s="145"/>
      <c r="T70" s="146"/>
      <c r="U70" s="146"/>
      <c r="V70" s="161"/>
      <c r="W70" s="145"/>
      <c r="X70" s="146"/>
      <c r="Y70" s="146"/>
      <c r="Z70" s="146"/>
      <c r="AA70" s="25"/>
      <c r="AB70" s="26"/>
    </row>
    <row r="71" spans="1:28" x14ac:dyDescent="0.2">
      <c r="A71" s="184" t="s">
        <v>15</v>
      </c>
      <c r="B71" s="185"/>
      <c r="C71" s="165"/>
      <c r="D71" s="166"/>
      <c r="E71" s="166"/>
      <c r="F71" s="167"/>
      <c r="G71" s="162"/>
      <c r="H71" s="163"/>
      <c r="I71" s="163"/>
      <c r="J71" s="164"/>
      <c r="K71" s="145"/>
      <c r="L71" s="146"/>
      <c r="M71" s="146"/>
      <c r="N71" s="161"/>
      <c r="O71" s="145"/>
      <c r="P71" s="146"/>
      <c r="Q71" s="146"/>
      <c r="R71" s="161"/>
      <c r="S71" s="145"/>
      <c r="T71" s="146"/>
      <c r="U71" s="146"/>
      <c r="V71" s="161"/>
      <c r="W71" s="145"/>
      <c r="X71" s="146"/>
      <c r="Y71" s="146"/>
      <c r="Z71" s="146"/>
      <c r="AA71" s="25"/>
      <c r="AB71" s="26"/>
    </row>
    <row r="72" spans="1:28" x14ac:dyDescent="0.2">
      <c r="A72" s="184" t="s">
        <v>14</v>
      </c>
      <c r="B72" s="185"/>
      <c r="C72" s="145"/>
      <c r="D72" s="146"/>
      <c r="E72" s="146"/>
      <c r="F72" s="161"/>
      <c r="G72" s="145"/>
      <c r="H72" s="146"/>
      <c r="I72" s="146"/>
      <c r="J72" s="161"/>
      <c r="K72" s="165"/>
      <c r="L72" s="166"/>
      <c r="M72" s="166"/>
      <c r="N72" s="167"/>
      <c r="O72" s="162"/>
      <c r="P72" s="163"/>
      <c r="Q72" s="163"/>
      <c r="R72" s="164"/>
      <c r="S72" s="145"/>
      <c r="T72" s="146"/>
      <c r="U72" s="146"/>
      <c r="V72" s="161"/>
      <c r="W72" s="145"/>
      <c r="X72" s="146"/>
      <c r="Y72" s="146"/>
      <c r="Z72" s="146"/>
      <c r="AA72" s="27"/>
      <c r="AB72" s="28"/>
    </row>
    <row r="73" spans="1:28" x14ac:dyDescent="0.2">
      <c r="A73" s="2"/>
      <c r="B73" s="2"/>
      <c r="C73" s="177" t="s">
        <v>31</v>
      </c>
      <c r="D73" s="178"/>
      <c r="E73" s="177" t="s">
        <v>32</v>
      </c>
      <c r="F73" s="178"/>
      <c r="G73" s="177" t="s">
        <v>31</v>
      </c>
      <c r="H73" s="178"/>
      <c r="I73" s="177" t="s">
        <v>32</v>
      </c>
      <c r="J73" s="178"/>
      <c r="K73" s="177" t="s">
        <v>31</v>
      </c>
      <c r="L73" s="178"/>
      <c r="M73" s="177" t="s">
        <v>32</v>
      </c>
      <c r="N73" s="178"/>
      <c r="O73" s="177" t="s">
        <v>31</v>
      </c>
      <c r="P73" s="178"/>
      <c r="Q73" s="177" t="s">
        <v>32</v>
      </c>
      <c r="R73" s="178"/>
      <c r="S73" s="142" t="s">
        <v>31</v>
      </c>
      <c r="T73" s="142"/>
      <c r="U73" s="142" t="s">
        <v>32</v>
      </c>
      <c r="V73" s="142"/>
      <c r="W73" s="177" t="s">
        <v>51</v>
      </c>
      <c r="X73" s="178"/>
      <c r="Y73" s="177" t="s">
        <v>51</v>
      </c>
      <c r="Z73" s="178"/>
      <c r="AA73" s="147" t="s">
        <v>16</v>
      </c>
      <c r="AB73" s="147" t="s">
        <v>17</v>
      </c>
    </row>
    <row r="74" spans="1:28" x14ac:dyDescent="0.2">
      <c r="A74" s="2"/>
      <c r="B74" s="2"/>
      <c r="C74" s="174" t="s">
        <v>243</v>
      </c>
      <c r="D74" s="175"/>
      <c r="E74" s="174" t="s">
        <v>244</v>
      </c>
      <c r="F74" s="175"/>
      <c r="G74" s="174" t="s">
        <v>245</v>
      </c>
      <c r="H74" s="175"/>
      <c r="I74" s="174" t="s">
        <v>246</v>
      </c>
      <c r="J74" s="175"/>
      <c r="K74" s="174" t="s">
        <v>247</v>
      </c>
      <c r="L74" s="175"/>
      <c r="M74" s="174" t="s">
        <v>248</v>
      </c>
      <c r="N74" s="175"/>
      <c r="O74" s="174"/>
      <c r="P74" s="175"/>
      <c r="Q74" s="174"/>
      <c r="R74" s="175"/>
      <c r="S74" s="176" t="s">
        <v>61</v>
      </c>
      <c r="T74" s="176"/>
      <c r="U74" s="176" t="s">
        <v>61</v>
      </c>
      <c r="V74" s="176"/>
      <c r="W74" s="174" t="s">
        <v>252</v>
      </c>
      <c r="X74" s="175"/>
      <c r="Y74" s="174"/>
      <c r="Z74" s="175"/>
      <c r="AA74" s="147"/>
      <c r="AB74" s="147"/>
    </row>
    <row r="75" spans="1:28" ht="12.75" customHeight="1" x14ac:dyDescent="0.2">
      <c r="A75" s="2"/>
      <c r="B75" s="2"/>
      <c r="C75" s="177" t="s">
        <v>20</v>
      </c>
      <c r="D75" s="178"/>
      <c r="E75" s="177" t="s">
        <v>20</v>
      </c>
      <c r="F75" s="178"/>
      <c r="G75" s="177" t="s">
        <v>20</v>
      </c>
      <c r="H75" s="178"/>
      <c r="I75" s="177" t="s">
        <v>20</v>
      </c>
      <c r="J75" s="178"/>
      <c r="K75" s="177" t="s">
        <v>20</v>
      </c>
      <c r="L75" s="178"/>
      <c r="M75" s="177" t="s">
        <v>20</v>
      </c>
      <c r="N75" s="178"/>
      <c r="O75" s="177" t="s">
        <v>20</v>
      </c>
      <c r="P75" s="178"/>
      <c r="Q75" s="177" t="s">
        <v>20</v>
      </c>
      <c r="R75" s="178"/>
      <c r="S75" s="142" t="s">
        <v>20</v>
      </c>
      <c r="T75" s="142"/>
      <c r="U75" s="142" t="s">
        <v>20</v>
      </c>
      <c r="V75" s="142"/>
      <c r="W75" s="177" t="s">
        <v>20</v>
      </c>
      <c r="X75" s="178"/>
      <c r="Y75" s="177" t="s">
        <v>20</v>
      </c>
      <c r="Z75" s="178"/>
      <c r="AA75" s="147"/>
      <c r="AB75" s="147"/>
    </row>
    <row r="76" spans="1:28" x14ac:dyDescent="0.2">
      <c r="A76" s="2"/>
      <c r="B76" s="2"/>
      <c r="C76" s="177" t="s">
        <v>62</v>
      </c>
      <c r="D76" s="178"/>
      <c r="E76" s="177" t="s">
        <v>63</v>
      </c>
      <c r="F76" s="178"/>
      <c r="G76" s="177" t="s">
        <v>62</v>
      </c>
      <c r="H76" s="178"/>
      <c r="I76" s="177" t="s">
        <v>63</v>
      </c>
      <c r="J76" s="178"/>
      <c r="K76" s="177" t="s">
        <v>256</v>
      </c>
      <c r="L76" s="178"/>
      <c r="M76" s="177" t="s">
        <v>66</v>
      </c>
      <c r="N76" s="178"/>
      <c r="O76" s="177"/>
      <c r="P76" s="178"/>
      <c r="Q76" s="177"/>
      <c r="R76" s="178"/>
      <c r="S76" s="142" t="s">
        <v>60</v>
      </c>
      <c r="T76" s="142"/>
      <c r="U76" s="142" t="s">
        <v>60</v>
      </c>
      <c r="V76" s="142"/>
      <c r="W76" s="177" t="s">
        <v>253</v>
      </c>
      <c r="X76" s="178"/>
      <c r="Y76" s="177"/>
      <c r="Z76" s="178"/>
      <c r="AA76" s="147"/>
      <c r="AB76" s="147"/>
    </row>
    <row r="77" spans="1:28" ht="15" customHeight="1" x14ac:dyDescent="0.2">
      <c r="A77" s="2"/>
      <c r="B77" s="2"/>
      <c r="C77" s="179" t="s">
        <v>23</v>
      </c>
      <c r="D77" s="179"/>
      <c r="E77" s="180" t="s">
        <v>53</v>
      </c>
      <c r="F77" s="180"/>
      <c r="G77" s="179" t="s">
        <v>23</v>
      </c>
      <c r="H77" s="179"/>
      <c r="I77" s="180" t="s">
        <v>53</v>
      </c>
      <c r="J77" s="180"/>
      <c r="K77" s="179" t="s">
        <v>23</v>
      </c>
      <c r="L77" s="179"/>
      <c r="M77" s="180" t="s">
        <v>53</v>
      </c>
      <c r="N77" s="180"/>
      <c r="O77" s="179" t="s">
        <v>23</v>
      </c>
      <c r="P77" s="179"/>
      <c r="Q77" s="180" t="s">
        <v>53</v>
      </c>
      <c r="R77" s="180"/>
      <c r="S77" s="181" t="s">
        <v>23</v>
      </c>
      <c r="T77" s="181"/>
      <c r="U77" s="182" t="s">
        <v>53</v>
      </c>
      <c r="V77" s="182"/>
      <c r="W77" s="183" t="s">
        <v>54</v>
      </c>
      <c r="X77" s="183"/>
      <c r="Y77" s="183" t="s">
        <v>54</v>
      </c>
      <c r="Z77" s="183"/>
      <c r="AA77" s="147"/>
      <c r="AB77" s="147"/>
    </row>
    <row r="78" spans="1:28" ht="15" customHeight="1" x14ac:dyDescent="0.2">
      <c r="A78" s="2"/>
      <c r="B78" s="2"/>
      <c r="C78" s="179"/>
      <c r="D78" s="179"/>
      <c r="E78" s="180"/>
      <c r="F78" s="180"/>
      <c r="G78" s="179"/>
      <c r="H78" s="179"/>
      <c r="I78" s="180"/>
      <c r="J78" s="180"/>
      <c r="K78" s="179"/>
      <c r="L78" s="179"/>
      <c r="M78" s="180"/>
      <c r="N78" s="180"/>
      <c r="O78" s="179"/>
      <c r="P78" s="179"/>
      <c r="Q78" s="180"/>
      <c r="R78" s="180"/>
      <c r="S78" s="181"/>
      <c r="T78" s="181"/>
      <c r="U78" s="182"/>
      <c r="V78" s="182"/>
      <c r="W78" s="183"/>
      <c r="X78" s="183"/>
      <c r="Y78" s="183"/>
      <c r="Z78" s="183"/>
      <c r="AA78" s="148"/>
      <c r="AB78" s="148"/>
    </row>
    <row r="79" spans="1:28" x14ac:dyDescent="0.2">
      <c r="A79" s="2"/>
      <c r="B79" s="2"/>
      <c r="C79" s="172"/>
      <c r="D79" s="173"/>
      <c r="E79" s="172"/>
      <c r="F79" s="173"/>
      <c r="G79" s="170"/>
      <c r="H79" s="171"/>
      <c r="I79" s="170"/>
      <c r="J79" s="171"/>
      <c r="K79" s="172"/>
      <c r="L79" s="173"/>
      <c r="M79" s="172"/>
      <c r="N79" s="173"/>
      <c r="O79" s="170"/>
      <c r="P79" s="171"/>
      <c r="Q79" s="170"/>
      <c r="R79" s="171"/>
      <c r="S79" s="142"/>
      <c r="T79" s="142"/>
      <c r="U79" s="142"/>
      <c r="V79" s="142"/>
      <c r="W79" s="170"/>
      <c r="X79" s="171"/>
      <c r="Y79" s="170"/>
      <c r="Z79" s="171"/>
      <c r="AA79" s="12"/>
      <c r="AB79" s="3"/>
    </row>
    <row r="80" spans="1:28" x14ac:dyDescent="0.2">
      <c r="A80" s="2"/>
      <c r="B80" s="2"/>
      <c r="C80" s="35"/>
      <c r="D80" s="36"/>
      <c r="E80" s="35"/>
      <c r="F80" s="36"/>
      <c r="G80" s="33"/>
      <c r="H80" s="34"/>
      <c r="I80" s="33"/>
      <c r="J80" s="34"/>
      <c r="K80" s="35"/>
      <c r="L80" s="36"/>
      <c r="M80" s="35"/>
      <c r="N80" s="36"/>
      <c r="O80" s="33"/>
      <c r="P80" s="34"/>
      <c r="Q80" s="33"/>
      <c r="R80" s="34"/>
      <c r="S80" s="142"/>
      <c r="T80" s="142"/>
      <c r="U80" s="142"/>
      <c r="V80" s="142"/>
      <c r="W80" s="33"/>
      <c r="X80" s="34"/>
      <c r="Y80" s="33"/>
      <c r="Z80" s="34"/>
      <c r="AA80" s="12"/>
      <c r="AB80" s="3"/>
    </row>
    <row r="81" spans="1:28" x14ac:dyDescent="0.2">
      <c r="A81" s="2"/>
      <c r="B81" s="2"/>
      <c r="C81" s="172"/>
      <c r="D81" s="173"/>
      <c r="E81" s="172"/>
      <c r="F81" s="173"/>
      <c r="G81" s="170"/>
      <c r="H81" s="171"/>
      <c r="I81" s="170"/>
      <c r="J81" s="171"/>
      <c r="K81" s="172"/>
      <c r="L81" s="173"/>
      <c r="M81" s="172"/>
      <c r="N81" s="173"/>
      <c r="O81" s="170"/>
      <c r="P81" s="171"/>
      <c r="Q81" s="170"/>
      <c r="R81" s="171"/>
      <c r="S81" s="142"/>
      <c r="T81" s="142"/>
      <c r="U81" s="142"/>
      <c r="V81" s="142"/>
      <c r="W81" s="170"/>
      <c r="X81" s="171"/>
      <c r="Y81" s="170"/>
      <c r="Z81" s="171"/>
      <c r="AA81" s="12"/>
      <c r="AB81" s="3"/>
    </row>
    <row r="82" spans="1:28" x14ac:dyDescent="0.2">
      <c r="A82" s="2"/>
      <c r="B82" s="2"/>
      <c r="C82" s="172"/>
      <c r="D82" s="173"/>
      <c r="E82" s="172"/>
      <c r="F82" s="173"/>
      <c r="G82" s="170"/>
      <c r="H82" s="171"/>
      <c r="I82" s="170"/>
      <c r="J82" s="171"/>
      <c r="K82" s="172"/>
      <c r="L82" s="173"/>
      <c r="M82" s="172"/>
      <c r="N82" s="173"/>
      <c r="O82" s="170"/>
      <c r="P82" s="171"/>
      <c r="Q82" s="170"/>
      <c r="R82" s="171"/>
      <c r="S82" s="142"/>
      <c r="T82" s="142"/>
      <c r="U82" s="142"/>
      <c r="V82" s="142"/>
      <c r="W82" s="170"/>
      <c r="X82" s="171"/>
      <c r="Y82" s="170"/>
      <c r="Z82" s="171"/>
      <c r="AA82" s="12"/>
      <c r="AB82" s="3"/>
    </row>
    <row r="83" spans="1:28" x14ac:dyDescent="0.2">
      <c r="A83" s="2"/>
      <c r="B83" s="2"/>
      <c r="C83" s="172"/>
      <c r="D83" s="173"/>
      <c r="E83" s="172"/>
      <c r="F83" s="173"/>
      <c r="G83" s="170"/>
      <c r="H83" s="171"/>
      <c r="I83" s="170"/>
      <c r="J83" s="171"/>
      <c r="K83" s="172"/>
      <c r="L83" s="173"/>
      <c r="M83" s="172"/>
      <c r="N83" s="173"/>
      <c r="O83" s="170"/>
      <c r="P83" s="171"/>
      <c r="Q83" s="170"/>
      <c r="R83" s="171"/>
      <c r="S83" s="142"/>
      <c r="T83" s="142"/>
      <c r="U83" s="142"/>
      <c r="V83" s="142"/>
      <c r="W83" s="170"/>
      <c r="X83" s="171"/>
      <c r="Y83" s="170"/>
      <c r="Z83" s="171"/>
      <c r="AA83" s="12"/>
      <c r="AB83" s="3"/>
    </row>
    <row r="84" spans="1:28" x14ac:dyDescent="0.2">
      <c r="A84" s="2"/>
      <c r="B84" s="2"/>
      <c r="C84" s="35"/>
      <c r="D84" s="36"/>
      <c r="E84" s="35"/>
      <c r="F84" s="36"/>
      <c r="G84" s="33"/>
      <c r="H84" s="34"/>
      <c r="I84" s="170"/>
      <c r="J84" s="171"/>
      <c r="K84" s="35"/>
      <c r="L84" s="36"/>
      <c r="M84" s="35"/>
      <c r="N84" s="36"/>
      <c r="O84" s="33"/>
      <c r="P84" s="34"/>
      <c r="Q84" s="33"/>
      <c r="R84" s="34"/>
      <c r="S84" s="142"/>
      <c r="T84" s="142"/>
      <c r="U84" s="142"/>
      <c r="V84" s="142"/>
      <c r="W84" s="33"/>
      <c r="X84" s="34"/>
      <c r="Y84" s="33"/>
      <c r="Z84" s="34"/>
      <c r="AA84" s="12"/>
      <c r="AB84" s="3"/>
    </row>
    <row r="85" spans="1:28" x14ac:dyDescent="0.2">
      <c r="A85" s="2"/>
      <c r="B85" s="2"/>
      <c r="C85" s="172"/>
      <c r="D85" s="173"/>
      <c r="E85" s="172"/>
      <c r="F85" s="173"/>
      <c r="G85" s="170"/>
      <c r="H85" s="171"/>
      <c r="I85" s="170"/>
      <c r="J85" s="171"/>
      <c r="K85" s="172"/>
      <c r="L85" s="173"/>
      <c r="M85" s="172"/>
      <c r="N85" s="173"/>
      <c r="O85" s="170"/>
      <c r="P85" s="171"/>
      <c r="Q85" s="170"/>
      <c r="R85" s="171"/>
      <c r="S85" s="142"/>
      <c r="T85" s="142"/>
      <c r="U85" s="142"/>
      <c r="V85" s="142"/>
      <c r="W85" s="170"/>
      <c r="X85" s="171"/>
      <c r="Y85" s="170"/>
      <c r="Z85" s="171"/>
      <c r="AA85" s="12"/>
      <c r="AB85" s="3"/>
    </row>
    <row r="86" spans="1:28" x14ac:dyDescent="0.2">
      <c r="A86" s="10" t="s">
        <v>25</v>
      </c>
      <c r="B86" s="2"/>
      <c r="C86" s="172"/>
      <c r="D86" s="173"/>
      <c r="E86" s="172"/>
      <c r="F86" s="173"/>
      <c r="G86" s="170"/>
      <c r="H86" s="171"/>
      <c r="I86" s="170"/>
      <c r="J86" s="171"/>
      <c r="K86" s="172"/>
      <c r="L86" s="173"/>
      <c r="M86" s="172"/>
      <c r="N86" s="173"/>
      <c r="O86" s="170"/>
      <c r="P86" s="171"/>
      <c r="Q86" s="170"/>
      <c r="R86" s="171"/>
      <c r="S86" s="142"/>
      <c r="T86" s="142"/>
      <c r="U86" s="142"/>
      <c r="V86" s="142"/>
      <c r="W86" s="170"/>
      <c r="X86" s="171"/>
      <c r="Y86" s="170"/>
      <c r="Z86" s="171"/>
      <c r="AA86" s="12"/>
      <c r="AB86" s="3"/>
    </row>
    <row r="87" spans="1:28" x14ac:dyDescent="0.2">
      <c r="A87" s="8"/>
      <c r="B87" s="2"/>
      <c r="C87" s="172"/>
      <c r="D87" s="173"/>
      <c r="E87" s="172"/>
      <c r="F87" s="173"/>
      <c r="G87" s="170"/>
      <c r="H87" s="171"/>
      <c r="I87" s="170"/>
      <c r="J87" s="171"/>
      <c r="K87" s="172"/>
      <c r="L87" s="173"/>
      <c r="M87" s="172"/>
      <c r="N87" s="173"/>
      <c r="O87" s="170"/>
      <c r="P87" s="171"/>
      <c r="Q87" s="170"/>
      <c r="R87" s="171"/>
      <c r="S87" s="142"/>
      <c r="T87" s="142"/>
      <c r="U87" s="142"/>
      <c r="V87" s="142"/>
      <c r="W87" s="170"/>
      <c r="X87" s="171"/>
      <c r="Y87" s="170"/>
      <c r="Z87" s="171"/>
      <c r="AA87" s="12"/>
      <c r="AB87" s="3"/>
    </row>
    <row r="88" spans="1:28" x14ac:dyDescent="0.2">
      <c r="A88" s="8" t="s">
        <v>26</v>
      </c>
      <c r="B88" s="2"/>
      <c r="C88" s="172"/>
      <c r="D88" s="173"/>
      <c r="E88" s="172"/>
      <c r="F88" s="173"/>
      <c r="G88" s="170"/>
      <c r="H88" s="171"/>
      <c r="I88" s="170"/>
      <c r="J88" s="171"/>
      <c r="K88" s="172"/>
      <c r="L88" s="173"/>
      <c r="M88" s="172"/>
      <c r="N88" s="173"/>
      <c r="O88" s="170"/>
      <c r="P88" s="171"/>
      <c r="Q88" s="170"/>
      <c r="R88" s="171"/>
      <c r="S88" s="142"/>
      <c r="T88" s="142"/>
      <c r="U88" s="142"/>
      <c r="V88" s="142"/>
      <c r="W88" s="170"/>
      <c r="X88" s="171"/>
      <c r="Y88" s="170"/>
      <c r="Z88" s="171"/>
      <c r="AA88" s="12"/>
      <c r="AB88" s="3"/>
    </row>
    <row r="89" spans="1:28" x14ac:dyDescent="0.2">
      <c r="A89" s="8" t="s">
        <v>258</v>
      </c>
      <c r="B89" s="2"/>
      <c r="C89" s="172"/>
      <c r="D89" s="173"/>
      <c r="E89" s="172"/>
      <c r="F89" s="173"/>
      <c r="G89" s="170"/>
      <c r="H89" s="171"/>
      <c r="I89" s="170"/>
      <c r="J89" s="171"/>
      <c r="K89" s="172"/>
      <c r="L89" s="173"/>
      <c r="M89" s="172"/>
      <c r="N89" s="173"/>
      <c r="O89" s="170"/>
      <c r="P89" s="171"/>
      <c r="Q89" s="170"/>
      <c r="R89" s="171"/>
      <c r="S89" s="142"/>
      <c r="T89" s="142"/>
      <c r="U89" s="142"/>
      <c r="V89" s="142"/>
      <c r="W89" s="170"/>
      <c r="X89" s="171"/>
      <c r="Y89" s="170"/>
      <c r="Z89" s="171"/>
      <c r="AA89" s="12"/>
      <c r="AB89" s="3"/>
    </row>
    <row r="90" spans="1:28" x14ac:dyDescent="0.2">
      <c r="A90" s="8"/>
      <c r="B90" s="2"/>
      <c r="C90" s="172"/>
      <c r="D90" s="173"/>
      <c r="E90" s="172"/>
      <c r="F90" s="173"/>
      <c r="G90" s="170"/>
      <c r="H90" s="171"/>
      <c r="I90" s="170"/>
      <c r="J90" s="171"/>
      <c r="K90" s="172"/>
      <c r="L90" s="173"/>
      <c r="M90" s="172"/>
      <c r="N90" s="173"/>
      <c r="O90" s="170"/>
      <c r="P90" s="171"/>
      <c r="Q90" s="170"/>
      <c r="R90" s="171"/>
      <c r="S90" s="142"/>
      <c r="T90" s="142"/>
      <c r="U90" s="142"/>
      <c r="V90" s="142"/>
      <c r="W90" s="170"/>
      <c r="X90" s="171"/>
      <c r="Y90" s="170"/>
      <c r="Z90" s="171"/>
      <c r="AA90" s="12"/>
      <c r="AB90" s="3"/>
    </row>
    <row r="91" spans="1:28" x14ac:dyDescent="0.2">
      <c r="A91" s="8" t="s">
        <v>27</v>
      </c>
      <c r="B91" s="2"/>
      <c r="C91" s="172"/>
      <c r="D91" s="173"/>
      <c r="E91" s="172"/>
      <c r="F91" s="173"/>
      <c r="G91" s="170"/>
      <c r="H91" s="171"/>
      <c r="I91" s="170"/>
      <c r="J91" s="171"/>
      <c r="K91" s="172"/>
      <c r="L91" s="173"/>
      <c r="M91" s="172"/>
      <c r="N91" s="173"/>
      <c r="O91" s="170"/>
      <c r="P91" s="171"/>
      <c r="Q91" s="170"/>
      <c r="R91" s="171"/>
      <c r="S91" s="142"/>
      <c r="T91" s="142"/>
      <c r="U91" s="142"/>
      <c r="V91" s="142"/>
      <c r="W91" s="170"/>
      <c r="X91" s="171"/>
      <c r="Y91" s="170"/>
      <c r="Z91" s="171"/>
      <c r="AA91" s="12"/>
      <c r="AB91" s="3"/>
    </row>
    <row r="92" spans="1:28" x14ac:dyDescent="0.2">
      <c r="A92" s="8" t="s">
        <v>372</v>
      </c>
      <c r="B92" s="11"/>
      <c r="C92" s="172"/>
      <c r="D92" s="173"/>
      <c r="E92" s="172"/>
      <c r="F92" s="173"/>
      <c r="G92" s="170"/>
      <c r="H92" s="171"/>
      <c r="I92" s="170"/>
      <c r="J92" s="171"/>
      <c r="K92" s="172"/>
      <c r="L92" s="173"/>
      <c r="M92" s="172"/>
      <c r="N92" s="173"/>
      <c r="O92" s="170"/>
      <c r="P92" s="171"/>
      <c r="Q92" s="170"/>
      <c r="R92" s="171"/>
      <c r="S92" s="142"/>
      <c r="T92" s="142"/>
      <c r="U92" s="142"/>
      <c r="V92" s="142"/>
      <c r="W92" s="170"/>
      <c r="X92" s="171"/>
      <c r="Y92" s="170"/>
      <c r="Z92" s="171"/>
      <c r="AA92" s="12"/>
      <c r="AB92" s="3"/>
    </row>
    <row r="93" spans="1:28" x14ac:dyDescent="0.2">
      <c r="A93" s="8" t="s">
        <v>371</v>
      </c>
      <c r="B93" s="2"/>
      <c r="C93" s="172"/>
      <c r="D93" s="173"/>
      <c r="E93" s="172"/>
      <c r="F93" s="173"/>
      <c r="G93" s="170"/>
      <c r="H93" s="171"/>
      <c r="I93" s="170"/>
      <c r="J93" s="171"/>
      <c r="K93" s="172"/>
      <c r="L93" s="173"/>
      <c r="M93" s="172"/>
      <c r="N93" s="173"/>
      <c r="O93" s="170"/>
      <c r="P93" s="171"/>
      <c r="Q93" s="170"/>
      <c r="R93" s="171"/>
      <c r="S93" s="142"/>
      <c r="T93" s="142"/>
      <c r="U93" s="142"/>
      <c r="V93" s="142"/>
      <c r="W93" s="170"/>
      <c r="X93" s="171"/>
      <c r="Y93" s="170"/>
      <c r="Z93" s="171"/>
      <c r="AA93" s="12"/>
      <c r="AB93" s="3"/>
    </row>
    <row r="94" spans="1:28" x14ac:dyDescent="0.2">
      <c r="A94" s="8"/>
      <c r="B94" s="2"/>
      <c r="C94" s="172"/>
      <c r="D94" s="173"/>
      <c r="E94" s="172"/>
      <c r="F94" s="173"/>
      <c r="G94" s="170"/>
      <c r="H94" s="171"/>
      <c r="I94" s="170"/>
      <c r="J94" s="171"/>
      <c r="K94" s="172"/>
      <c r="L94" s="173"/>
      <c r="M94" s="172"/>
      <c r="N94" s="173"/>
      <c r="O94" s="170"/>
      <c r="P94" s="171"/>
      <c r="Q94" s="170"/>
      <c r="R94" s="171"/>
      <c r="S94" s="142"/>
      <c r="T94" s="142"/>
      <c r="U94" s="142"/>
      <c r="V94" s="142"/>
      <c r="W94" s="170"/>
      <c r="X94" s="171"/>
      <c r="Y94" s="170"/>
      <c r="Z94" s="171"/>
      <c r="AA94" s="12"/>
      <c r="AB94" s="3"/>
    </row>
    <row r="95" spans="1:28" x14ac:dyDescent="0.2">
      <c r="A95" s="8" t="s">
        <v>28</v>
      </c>
      <c r="B95" s="2"/>
      <c r="C95" s="172"/>
      <c r="D95" s="173"/>
      <c r="E95" s="172"/>
      <c r="F95" s="173"/>
      <c r="G95" s="170"/>
      <c r="H95" s="171"/>
      <c r="I95" s="170"/>
      <c r="J95" s="171"/>
      <c r="K95" s="172"/>
      <c r="L95" s="173"/>
      <c r="M95" s="172"/>
      <c r="N95" s="173"/>
      <c r="O95" s="170"/>
      <c r="P95" s="171"/>
      <c r="Q95" s="170"/>
      <c r="R95" s="171"/>
      <c r="S95" s="142"/>
      <c r="T95" s="142"/>
      <c r="U95" s="142"/>
      <c r="V95" s="142"/>
      <c r="W95" s="170"/>
      <c r="X95" s="171"/>
      <c r="Y95" s="170"/>
      <c r="Z95" s="171"/>
      <c r="AA95" s="12"/>
      <c r="AB95" s="3"/>
    </row>
    <row r="96" spans="1:28" x14ac:dyDescent="0.2">
      <c r="A96" s="8" t="s">
        <v>55</v>
      </c>
      <c r="B96" s="11"/>
      <c r="C96" s="172"/>
      <c r="D96" s="173"/>
      <c r="E96" s="172"/>
      <c r="F96" s="173"/>
      <c r="G96" s="170"/>
      <c r="H96" s="171"/>
      <c r="I96" s="170"/>
      <c r="J96" s="171"/>
      <c r="K96" s="172"/>
      <c r="L96" s="173"/>
      <c r="M96" s="172"/>
      <c r="N96" s="173"/>
      <c r="O96" s="170"/>
      <c r="P96" s="171"/>
      <c r="Q96" s="170"/>
      <c r="R96" s="171"/>
      <c r="S96" s="142"/>
      <c r="T96" s="142"/>
      <c r="U96" s="142"/>
      <c r="V96" s="142"/>
      <c r="W96" s="170"/>
      <c r="X96" s="171"/>
      <c r="Y96" s="170"/>
      <c r="Z96" s="171"/>
      <c r="AA96" s="12"/>
      <c r="AB96" s="3"/>
    </row>
    <row r="97" spans="1:28" x14ac:dyDescent="0.2">
      <c r="A97" s="8"/>
      <c r="B97" s="2"/>
      <c r="C97" s="172"/>
      <c r="D97" s="173"/>
      <c r="E97" s="172"/>
      <c r="F97" s="173"/>
      <c r="G97" s="170"/>
      <c r="H97" s="171"/>
      <c r="I97" s="170"/>
      <c r="J97" s="171"/>
      <c r="K97" s="172"/>
      <c r="L97" s="173"/>
      <c r="M97" s="172"/>
      <c r="N97" s="173"/>
      <c r="O97" s="170"/>
      <c r="P97" s="171"/>
      <c r="Q97" s="170"/>
      <c r="R97" s="171"/>
      <c r="S97" s="142"/>
      <c r="T97" s="142"/>
      <c r="U97" s="142"/>
      <c r="V97" s="142"/>
      <c r="W97" s="170"/>
      <c r="X97" s="171"/>
      <c r="Y97" s="170"/>
      <c r="Z97" s="171"/>
      <c r="AA97" s="12"/>
      <c r="AB97" s="3"/>
    </row>
    <row r="98" spans="1:28" x14ac:dyDescent="0.2">
      <c r="A98" s="8"/>
      <c r="B98" s="2"/>
      <c r="C98" s="172"/>
      <c r="D98" s="173"/>
      <c r="E98" s="172"/>
      <c r="F98" s="173"/>
      <c r="G98" s="170"/>
      <c r="H98" s="171"/>
      <c r="I98" s="170"/>
      <c r="J98" s="171"/>
      <c r="K98" s="172"/>
      <c r="L98" s="173"/>
      <c r="M98" s="172"/>
      <c r="N98" s="173"/>
      <c r="O98" s="170"/>
      <c r="P98" s="171"/>
      <c r="Q98" s="170"/>
      <c r="R98" s="171"/>
      <c r="S98" s="142"/>
      <c r="T98" s="142"/>
      <c r="U98" s="142"/>
      <c r="V98" s="142"/>
      <c r="W98" s="170"/>
      <c r="X98" s="171"/>
      <c r="Y98" s="170"/>
      <c r="Z98" s="171"/>
      <c r="AA98" s="12"/>
      <c r="AB98" s="3"/>
    </row>
    <row r="99" spans="1:28" x14ac:dyDescent="0.2">
      <c r="A99" s="8" t="s">
        <v>50</v>
      </c>
      <c r="B99" s="2"/>
      <c r="C99" s="172"/>
      <c r="D99" s="173"/>
      <c r="E99" s="172"/>
      <c r="F99" s="173"/>
      <c r="G99" s="170"/>
      <c r="H99" s="171"/>
      <c r="I99" s="170"/>
      <c r="J99" s="171"/>
      <c r="K99" s="172"/>
      <c r="L99" s="173"/>
      <c r="M99" s="172"/>
      <c r="N99" s="173"/>
      <c r="O99" s="170"/>
      <c r="P99" s="171"/>
      <c r="Q99" s="170"/>
      <c r="R99" s="171"/>
      <c r="S99" s="142"/>
      <c r="T99" s="142"/>
      <c r="U99" s="142"/>
      <c r="V99" s="142"/>
      <c r="W99" s="170"/>
      <c r="X99" s="171"/>
      <c r="Y99" s="170"/>
      <c r="Z99" s="171"/>
      <c r="AA99" s="12"/>
      <c r="AB99" s="3"/>
    </row>
    <row r="100" spans="1:28" x14ac:dyDescent="0.2">
      <c r="A100" s="8" t="s">
        <v>370</v>
      </c>
      <c r="B100" s="2"/>
      <c r="C100" s="172"/>
      <c r="D100" s="173"/>
      <c r="E100" s="172"/>
      <c r="F100" s="173"/>
      <c r="G100" s="170"/>
      <c r="H100" s="171"/>
      <c r="I100" s="170"/>
      <c r="J100" s="171"/>
      <c r="K100" s="172"/>
      <c r="L100" s="173"/>
      <c r="M100" s="172"/>
      <c r="N100" s="173"/>
      <c r="O100" s="170"/>
      <c r="P100" s="171"/>
      <c r="Q100" s="170"/>
      <c r="R100" s="171"/>
      <c r="S100" s="142"/>
      <c r="T100" s="142"/>
      <c r="U100" s="142"/>
      <c r="V100" s="142"/>
      <c r="W100" s="170"/>
      <c r="X100" s="171"/>
      <c r="Y100" s="170"/>
      <c r="Z100" s="171"/>
      <c r="AA100" s="12"/>
      <c r="AB100" s="3"/>
    </row>
    <row r="101" spans="1:28" x14ac:dyDescent="0.2">
      <c r="A101" s="8"/>
      <c r="B101" s="2"/>
      <c r="C101" s="172"/>
      <c r="D101" s="173"/>
      <c r="E101" s="172"/>
      <c r="F101" s="173"/>
      <c r="G101" s="170"/>
      <c r="H101" s="171"/>
      <c r="I101" s="170"/>
      <c r="J101" s="171"/>
      <c r="K101" s="172"/>
      <c r="L101" s="173"/>
      <c r="M101" s="172"/>
      <c r="N101" s="173"/>
      <c r="O101" s="170"/>
      <c r="P101" s="171"/>
      <c r="Q101" s="170"/>
      <c r="R101" s="171"/>
      <c r="S101" s="142"/>
      <c r="T101" s="142"/>
      <c r="U101" s="142"/>
      <c r="V101" s="142"/>
      <c r="W101" s="170"/>
      <c r="X101" s="171"/>
      <c r="Y101" s="170"/>
      <c r="Z101" s="171"/>
      <c r="AA101" s="12"/>
      <c r="AB101" s="3"/>
    </row>
    <row r="102" spans="1:28" x14ac:dyDescent="0.2">
      <c r="A102" s="8"/>
      <c r="B102" s="2"/>
      <c r="C102" s="172"/>
      <c r="D102" s="173"/>
      <c r="E102" s="172"/>
      <c r="F102" s="173"/>
      <c r="G102" s="170"/>
      <c r="H102" s="171"/>
      <c r="I102" s="170"/>
      <c r="J102" s="171"/>
      <c r="K102" s="172"/>
      <c r="L102" s="173"/>
      <c r="M102" s="172"/>
      <c r="N102" s="173"/>
      <c r="O102" s="170"/>
      <c r="P102" s="171"/>
      <c r="Q102" s="170"/>
      <c r="R102" s="171"/>
      <c r="S102" s="142"/>
      <c r="T102" s="142"/>
      <c r="U102" s="142"/>
      <c r="V102" s="142"/>
      <c r="W102" s="170"/>
      <c r="X102" s="171"/>
      <c r="Y102" s="170"/>
      <c r="Z102" s="171"/>
      <c r="AA102" s="12"/>
      <c r="AB102" s="3"/>
    </row>
    <row r="103" spans="1:28" x14ac:dyDescent="0.2">
      <c r="A103" s="8" t="s">
        <v>29</v>
      </c>
      <c r="B103" s="2"/>
      <c r="C103" s="172"/>
      <c r="D103" s="173"/>
      <c r="E103" s="172"/>
      <c r="F103" s="173"/>
      <c r="G103" s="170"/>
      <c r="H103" s="171"/>
      <c r="I103" s="170"/>
      <c r="J103" s="171"/>
      <c r="K103" s="172"/>
      <c r="L103" s="173"/>
      <c r="M103" s="172"/>
      <c r="N103" s="173"/>
      <c r="O103" s="170"/>
      <c r="P103" s="171"/>
      <c r="Q103" s="170"/>
      <c r="R103" s="171"/>
      <c r="S103" s="142"/>
      <c r="T103" s="142"/>
      <c r="U103" s="142"/>
      <c r="V103" s="142"/>
      <c r="W103" s="170"/>
      <c r="X103" s="171"/>
      <c r="Y103" s="170"/>
      <c r="Z103" s="171"/>
      <c r="AA103" s="12"/>
      <c r="AB103" s="3"/>
    </row>
    <row r="104" spans="1:28" x14ac:dyDescent="0.2">
      <c r="A104" s="8"/>
      <c r="B104" s="2"/>
      <c r="C104" s="172"/>
      <c r="D104" s="173"/>
      <c r="E104" s="172"/>
      <c r="F104" s="173"/>
      <c r="G104" s="170"/>
      <c r="H104" s="171"/>
      <c r="I104" s="170"/>
      <c r="J104" s="171"/>
      <c r="K104" s="172"/>
      <c r="L104" s="173"/>
      <c r="M104" s="172"/>
      <c r="N104" s="173"/>
      <c r="O104" s="170"/>
      <c r="P104" s="171"/>
      <c r="Q104" s="170"/>
      <c r="R104" s="171"/>
      <c r="S104" s="142"/>
      <c r="T104" s="142"/>
      <c r="U104" s="142"/>
      <c r="V104" s="142"/>
      <c r="W104" s="170"/>
      <c r="X104" s="171"/>
      <c r="Y104" s="170"/>
      <c r="Z104" s="171"/>
      <c r="AA104" s="12"/>
      <c r="AB104" s="3"/>
    </row>
    <row r="105" spans="1:28" x14ac:dyDescent="0.2">
      <c r="A105" s="8"/>
      <c r="B105" s="2"/>
      <c r="C105" s="172"/>
      <c r="D105" s="173"/>
      <c r="E105" s="172"/>
      <c r="F105" s="173"/>
      <c r="G105" s="170"/>
      <c r="H105" s="171"/>
      <c r="I105" s="170"/>
      <c r="J105" s="171"/>
      <c r="K105" s="172"/>
      <c r="L105" s="173"/>
      <c r="M105" s="172"/>
      <c r="N105" s="173"/>
      <c r="O105" s="170"/>
      <c r="P105" s="171"/>
      <c r="Q105" s="170"/>
      <c r="R105" s="171"/>
      <c r="S105" s="142"/>
      <c r="T105" s="142"/>
      <c r="U105" s="142"/>
      <c r="V105" s="142"/>
      <c r="W105" s="170"/>
      <c r="X105" s="171"/>
      <c r="Y105" s="170"/>
      <c r="Z105" s="171"/>
      <c r="AA105" s="12"/>
      <c r="AB105" s="3"/>
    </row>
    <row r="106" spans="1:28" x14ac:dyDescent="0.2">
      <c r="A106" s="8"/>
      <c r="B106" s="2"/>
      <c r="C106" s="172"/>
      <c r="D106" s="173"/>
      <c r="E106" s="172"/>
      <c r="F106" s="173"/>
      <c r="G106" s="170"/>
      <c r="H106" s="171"/>
      <c r="I106" s="170"/>
      <c r="J106" s="171"/>
      <c r="K106" s="172"/>
      <c r="L106" s="173"/>
      <c r="M106" s="172"/>
      <c r="N106" s="173"/>
      <c r="O106" s="170"/>
      <c r="P106" s="171"/>
      <c r="Q106" s="170"/>
      <c r="R106" s="171"/>
      <c r="S106" s="142"/>
      <c r="T106" s="142"/>
      <c r="U106" s="142"/>
      <c r="V106" s="142"/>
      <c r="W106" s="170"/>
      <c r="X106" s="171"/>
      <c r="Y106" s="170"/>
      <c r="Z106" s="171"/>
      <c r="AA106" s="12"/>
      <c r="AB106" s="3"/>
    </row>
    <row r="107" spans="1:28" x14ac:dyDescent="0.2">
      <c r="A107" s="8" t="s">
        <v>30</v>
      </c>
      <c r="B107" s="2"/>
      <c r="C107" s="172"/>
      <c r="D107" s="173"/>
      <c r="E107" s="172"/>
      <c r="F107" s="173"/>
      <c r="G107" s="170"/>
      <c r="H107" s="171"/>
      <c r="I107" s="170"/>
      <c r="J107" s="171"/>
      <c r="K107" s="172"/>
      <c r="L107" s="173"/>
      <c r="M107" s="172"/>
      <c r="N107" s="173"/>
      <c r="O107" s="170"/>
      <c r="P107" s="171"/>
      <c r="Q107" s="170"/>
      <c r="R107" s="171"/>
      <c r="S107" s="142"/>
      <c r="T107" s="142"/>
      <c r="U107" s="142"/>
      <c r="V107" s="142"/>
      <c r="W107" s="170"/>
      <c r="X107" s="171"/>
      <c r="Y107" s="170"/>
      <c r="Z107" s="171"/>
      <c r="AA107" s="12"/>
      <c r="AB107" s="3"/>
    </row>
    <row r="108" spans="1:28" x14ac:dyDescent="0.2">
      <c r="A108" s="8" t="s">
        <v>365</v>
      </c>
      <c r="B108" s="2"/>
      <c r="C108" s="172"/>
      <c r="D108" s="173"/>
      <c r="E108" s="172"/>
      <c r="F108" s="173"/>
      <c r="G108" s="170"/>
      <c r="H108" s="171"/>
      <c r="I108" s="170"/>
      <c r="J108" s="171"/>
      <c r="K108" s="172"/>
      <c r="L108" s="173"/>
      <c r="M108" s="172"/>
      <c r="N108" s="173"/>
      <c r="O108" s="170"/>
      <c r="P108" s="171"/>
      <c r="Q108" s="170"/>
      <c r="R108" s="171"/>
      <c r="S108" s="142"/>
      <c r="T108" s="142"/>
      <c r="U108" s="142"/>
      <c r="V108" s="142"/>
      <c r="W108" s="170"/>
      <c r="X108" s="171"/>
      <c r="Y108" s="170"/>
      <c r="Z108" s="171"/>
      <c r="AA108" s="12"/>
      <c r="AB108" s="3"/>
    </row>
    <row r="109" spans="1:28" x14ac:dyDescent="0.2">
      <c r="A109" s="8"/>
      <c r="B109" s="2"/>
      <c r="C109" s="172"/>
      <c r="D109" s="173"/>
      <c r="E109" s="172"/>
      <c r="F109" s="173"/>
      <c r="G109" s="170"/>
      <c r="H109" s="171"/>
      <c r="I109" s="170"/>
      <c r="J109" s="171"/>
      <c r="K109" s="172"/>
      <c r="L109" s="173"/>
      <c r="M109" s="172"/>
      <c r="N109" s="173"/>
      <c r="O109" s="170"/>
      <c r="P109" s="171"/>
      <c r="Q109" s="170"/>
      <c r="R109" s="171"/>
      <c r="S109" s="142"/>
      <c r="T109" s="142"/>
      <c r="U109" s="142"/>
      <c r="V109" s="142"/>
      <c r="W109" s="170"/>
      <c r="X109" s="171"/>
      <c r="Y109" s="170"/>
      <c r="Z109" s="171"/>
      <c r="AA109" s="12"/>
      <c r="AB109" s="3"/>
    </row>
    <row r="110" spans="1:28" x14ac:dyDescent="0.2">
      <c r="A110" s="9"/>
      <c r="B110" s="2"/>
      <c r="C110" s="172"/>
      <c r="D110" s="173"/>
      <c r="E110" s="172"/>
      <c r="F110" s="173"/>
      <c r="G110" s="170"/>
      <c r="H110" s="171"/>
      <c r="I110" s="170"/>
      <c r="J110" s="171"/>
      <c r="K110" s="172"/>
      <c r="L110" s="173"/>
      <c r="M110" s="172"/>
      <c r="N110" s="173"/>
      <c r="O110" s="170"/>
      <c r="P110" s="171"/>
      <c r="Q110" s="170"/>
      <c r="R110" s="171"/>
      <c r="S110" s="142"/>
      <c r="T110" s="142"/>
      <c r="U110" s="142"/>
      <c r="V110" s="142"/>
      <c r="W110" s="170"/>
      <c r="X110" s="171"/>
      <c r="Y110" s="170"/>
      <c r="Z110" s="171"/>
      <c r="AA110" s="12"/>
      <c r="AB110" s="3"/>
    </row>
    <row r="111" spans="1:28" x14ac:dyDescent="0.2">
      <c r="A111" s="2"/>
      <c r="B111" s="2"/>
      <c r="C111" s="172"/>
      <c r="D111" s="173"/>
      <c r="E111" s="172"/>
      <c r="F111" s="173"/>
      <c r="G111" s="170"/>
      <c r="H111" s="171"/>
      <c r="I111" s="170"/>
      <c r="J111" s="171"/>
      <c r="K111" s="172"/>
      <c r="L111" s="173"/>
      <c r="M111" s="172"/>
      <c r="N111" s="173"/>
      <c r="O111" s="170"/>
      <c r="P111" s="171"/>
      <c r="Q111" s="170"/>
      <c r="R111" s="171"/>
      <c r="S111" s="168"/>
      <c r="T111" s="169"/>
      <c r="U111" s="168"/>
      <c r="V111" s="169"/>
      <c r="W111" s="170"/>
      <c r="X111" s="171"/>
      <c r="Y111" s="170"/>
      <c r="Z111" s="171"/>
      <c r="AA111" s="12"/>
      <c r="AB111" s="3"/>
    </row>
    <row r="112" spans="1:28" x14ac:dyDescent="0.2">
      <c r="A112" s="2"/>
      <c r="B112" s="2"/>
      <c r="C112" s="172" t="s">
        <v>18</v>
      </c>
      <c r="D112" s="173"/>
      <c r="E112" s="172" t="s">
        <v>18</v>
      </c>
      <c r="F112" s="173"/>
      <c r="G112" s="170" t="s">
        <v>18</v>
      </c>
      <c r="H112" s="171"/>
      <c r="I112" s="170" t="s">
        <v>18</v>
      </c>
      <c r="J112" s="171"/>
      <c r="K112" s="172" t="s">
        <v>18</v>
      </c>
      <c r="L112" s="173"/>
      <c r="M112" s="172" t="s">
        <v>18</v>
      </c>
      <c r="N112" s="173"/>
      <c r="O112" s="170" t="s">
        <v>18</v>
      </c>
      <c r="P112" s="171"/>
      <c r="Q112" s="170" t="s">
        <v>18</v>
      </c>
      <c r="R112" s="171"/>
      <c r="S112" s="168" t="s">
        <v>18</v>
      </c>
      <c r="T112" s="169"/>
      <c r="U112" s="168" t="s">
        <v>18</v>
      </c>
      <c r="V112" s="169"/>
      <c r="W112" s="170" t="s">
        <v>18</v>
      </c>
      <c r="X112" s="171"/>
      <c r="Y112" s="170" t="s">
        <v>18</v>
      </c>
      <c r="Z112" s="171"/>
      <c r="AA112" s="12"/>
      <c r="AB112" s="3"/>
    </row>
    <row r="113" spans="1:28" x14ac:dyDescent="0.2">
      <c r="A113" s="22" t="s">
        <v>46</v>
      </c>
      <c r="B113" s="2"/>
      <c r="C113" s="129" t="s">
        <v>0</v>
      </c>
      <c r="D113" s="31">
        <f>COUNTIF(C79:D111,"S")</f>
        <v>0</v>
      </c>
      <c r="E113" s="129">
        <v>116</v>
      </c>
      <c r="F113" s="31">
        <f>COUNTIF(E79:F111,"116")</f>
        <v>0</v>
      </c>
      <c r="G113" s="130" t="s">
        <v>0</v>
      </c>
      <c r="H113" s="32">
        <f>COUNTIF(G79:H111,"S")</f>
        <v>0</v>
      </c>
      <c r="I113" s="130">
        <v>116</v>
      </c>
      <c r="J113" s="32">
        <f>COUNTIF(I79:J111,"116")</f>
        <v>0</v>
      </c>
      <c r="K113" s="129" t="s">
        <v>0</v>
      </c>
      <c r="L113" s="31">
        <f>COUNTIF(K79:L111,"S")</f>
        <v>0</v>
      </c>
      <c r="M113" s="129">
        <v>116</v>
      </c>
      <c r="N113" s="31">
        <f>COUNTIF(M79:N111,"116")</f>
        <v>0</v>
      </c>
      <c r="O113" s="130" t="s">
        <v>0</v>
      </c>
      <c r="P113" s="32">
        <f>COUNTIF(O79:P111,"S")</f>
        <v>0</v>
      </c>
      <c r="Q113" s="130">
        <v>116</v>
      </c>
      <c r="R113" s="32">
        <f>COUNTIF(Q79:R111,"116")</f>
        <v>0</v>
      </c>
      <c r="S113" s="53" t="s">
        <v>0</v>
      </c>
      <c r="T113" s="53"/>
      <c r="U113" s="53">
        <v>116</v>
      </c>
      <c r="V113" s="53"/>
      <c r="W113" s="32">
        <v>3133</v>
      </c>
      <c r="X113" s="32">
        <f>COUNTIF(W79:X111,"31-33")</f>
        <v>0</v>
      </c>
      <c r="Y113" s="32">
        <v>3133</v>
      </c>
      <c r="Z113" s="32">
        <f>COUNTIF(Y79:Z111,"31-33")</f>
        <v>0</v>
      </c>
      <c r="AA113" s="16"/>
      <c r="AB113" s="5"/>
    </row>
    <row r="114" spans="1:28" x14ac:dyDescent="0.2">
      <c r="A114" s="8"/>
      <c r="B114" s="2"/>
      <c r="C114" s="129" t="s">
        <v>1</v>
      </c>
      <c r="D114" s="31">
        <f>COUNTIF(C79:D111,"M")</f>
        <v>0</v>
      </c>
      <c r="E114" s="129">
        <v>128</v>
      </c>
      <c r="F114" s="31">
        <f>COUNTIF(E79:F111,"128")</f>
        <v>0</v>
      </c>
      <c r="G114" s="130" t="s">
        <v>1</v>
      </c>
      <c r="H114" s="32">
        <f>COUNTIF(G79:H111,"M")</f>
        <v>0</v>
      </c>
      <c r="I114" s="130">
        <v>128</v>
      </c>
      <c r="J114" s="32">
        <f>COUNTIF(I79:J111,"128")</f>
        <v>0</v>
      </c>
      <c r="K114" s="129" t="s">
        <v>1</v>
      </c>
      <c r="L114" s="31">
        <f>COUNTIF(K79:L111,"M")</f>
        <v>0</v>
      </c>
      <c r="M114" s="129">
        <v>128</v>
      </c>
      <c r="N114" s="31">
        <f>COUNTIF(M79:N111,"128")</f>
        <v>0</v>
      </c>
      <c r="O114" s="130" t="s">
        <v>1</v>
      </c>
      <c r="P114" s="32">
        <f>COUNTIF(O79:P111,"M")</f>
        <v>0</v>
      </c>
      <c r="Q114" s="130">
        <v>128</v>
      </c>
      <c r="R114" s="32">
        <f>COUNTIF(Q79:R111,"128")</f>
        <v>0</v>
      </c>
      <c r="S114" s="53" t="s">
        <v>1</v>
      </c>
      <c r="T114" s="53"/>
      <c r="U114" s="53">
        <v>128</v>
      </c>
      <c r="V114" s="53"/>
      <c r="W114" s="32">
        <v>3436</v>
      </c>
      <c r="X114" s="32">
        <f>COUNTIF(W79:X111,"34-36")</f>
        <v>0</v>
      </c>
      <c r="Y114" s="32">
        <v>3436</v>
      </c>
      <c r="Z114" s="32">
        <f>COUNTIF(Y79:Z111,"34-36")</f>
        <v>0</v>
      </c>
      <c r="AA114" s="4"/>
      <c r="AB114" s="6"/>
    </row>
    <row r="115" spans="1:28" x14ac:dyDescent="0.2">
      <c r="A115" s="50" t="s">
        <v>45</v>
      </c>
      <c r="B115" s="2"/>
      <c r="C115" s="129" t="s">
        <v>2</v>
      </c>
      <c r="D115" s="31">
        <f>COUNTIF(C79:D111,"L")</f>
        <v>0</v>
      </c>
      <c r="E115" s="129">
        <v>140</v>
      </c>
      <c r="F115" s="31">
        <f>COUNTIF(E79:F111,"140")</f>
        <v>0</v>
      </c>
      <c r="G115" s="130" t="s">
        <v>2</v>
      </c>
      <c r="H115" s="32">
        <f>COUNTIF(G79:H111,"L")</f>
        <v>0</v>
      </c>
      <c r="I115" s="130">
        <v>140</v>
      </c>
      <c r="J115" s="32">
        <f>COUNTIF(I80:J111,"140")</f>
        <v>0</v>
      </c>
      <c r="K115" s="129" t="s">
        <v>2</v>
      </c>
      <c r="L115" s="31">
        <f>COUNTIF(K79:L111,"L")</f>
        <v>0</v>
      </c>
      <c r="M115" s="129">
        <v>140</v>
      </c>
      <c r="N115" s="31">
        <f>COUNTIF(M79:N111,"140")</f>
        <v>0</v>
      </c>
      <c r="O115" s="130" t="s">
        <v>2</v>
      </c>
      <c r="P115" s="32">
        <f>COUNTIF(O79:P111,"L")</f>
        <v>0</v>
      </c>
      <c r="Q115" s="130">
        <v>140</v>
      </c>
      <c r="R115" s="32">
        <f>COUNTIF(Q80:R111,"140")</f>
        <v>0</v>
      </c>
      <c r="S115" s="53" t="s">
        <v>2</v>
      </c>
      <c r="T115" s="53"/>
      <c r="U115" s="53">
        <v>140</v>
      </c>
      <c r="V115" s="53"/>
      <c r="W115" s="32">
        <v>3739</v>
      </c>
      <c r="X115" s="32">
        <f>COUNTIF(W79:X111,"37-39")</f>
        <v>0</v>
      </c>
      <c r="Y115" s="32">
        <v>3739</v>
      </c>
      <c r="Z115" s="32">
        <f>COUNTIF(Y79:Z111,"37-39")</f>
        <v>0</v>
      </c>
      <c r="AA115" s="4"/>
      <c r="AB115" s="6"/>
    </row>
    <row r="116" spans="1:28" x14ac:dyDescent="0.2">
      <c r="A116" s="50" t="s">
        <v>47</v>
      </c>
      <c r="B116" s="2"/>
      <c r="C116" s="129" t="s">
        <v>3</v>
      </c>
      <c r="D116" s="31">
        <f>COUNTIF(C79:D111,"XL")</f>
        <v>0</v>
      </c>
      <c r="E116" s="129">
        <v>152</v>
      </c>
      <c r="F116" s="31">
        <f>COUNTIF(E79:F111,"152")</f>
        <v>0</v>
      </c>
      <c r="G116" s="130" t="s">
        <v>3</v>
      </c>
      <c r="H116" s="32">
        <f>COUNTIF(G79:H111,"XL")</f>
        <v>0</v>
      </c>
      <c r="I116" s="130">
        <v>152</v>
      </c>
      <c r="J116" s="32">
        <f>COUNTIF(I79:J111,"152")</f>
        <v>0</v>
      </c>
      <c r="K116" s="129" t="s">
        <v>3</v>
      </c>
      <c r="L116" s="31">
        <f>COUNTIF(K79:L111,"XL")</f>
        <v>0</v>
      </c>
      <c r="M116" s="129">
        <v>152</v>
      </c>
      <c r="N116" s="31">
        <f>COUNTIF(M79:N111,"152")</f>
        <v>0</v>
      </c>
      <c r="O116" s="130" t="s">
        <v>3</v>
      </c>
      <c r="P116" s="32">
        <f>COUNTIF(O79:P111,"XL")</f>
        <v>0</v>
      </c>
      <c r="Q116" s="130">
        <v>152</v>
      </c>
      <c r="R116" s="32">
        <f>COUNTIF(Q79:R111,"152")</f>
        <v>0</v>
      </c>
      <c r="S116" s="53" t="s">
        <v>3</v>
      </c>
      <c r="T116" s="53"/>
      <c r="U116" s="53">
        <v>152</v>
      </c>
      <c r="V116" s="53"/>
      <c r="W116" s="32">
        <v>4042</v>
      </c>
      <c r="X116" s="32">
        <f>COUNTIF(W79:X111,"40-42")</f>
        <v>0</v>
      </c>
      <c r="Y116" s="32">
        <v>4042</v>
      </c>
      <c r="Z116" s="32">
        <f>COUNTIF(Y79:Z111,"40-42")</f>
        <v>0</v>
      </c>
      <c r="AA116" s="4"/>
      <c r="AB116" s="6"/>
    </row>
    <row r="117" spans="1:28" x14ac:dyDescent="0.2">
      <c r="A117" s="50" t="s">
        <v>49</v>
      </c>
      <c r="B117" s="2"/>
      <c r="C117" s="129" t="s">
        <v>4</v>
      </c>
      <c r="D117" s="31">
        <f>COUNTIF(C79:D111,"XXL")</f>
        <v>0</v>
      </c>
      <c r="E117" s="129">
        <v>164</v>
      </c>
      <c r="F117" s="31">
        <f>COUNTIF(E79:F111,"164")</f>
        <v>0</v>
      </c>
      <c r="G117" s="130" t="s">
        <v>4</v>
      </c>
      <c r="H117" s="32">
        <f>COUNTIF(G79:H111,"XXL")</f>
        <v>0</v>
      </c>
      <c r="I117" s="130">
        <v>164</v>
      </c>
      <c r="J117" s="32">
        <f>COUNTIF(I79:J111,"164")</f>
        <v>0</v>
      </c>
      <c r="K117" s="129" t="s">
        <v>4</v>
      </c>
      <c r="L117" s="31">
        <f>COUNTIF(K79:L111,"XXL")</f>
        <v>0</v>
      </c>
      <c r="M117" s="129">
        <v>164</v>
      </c>
      <c r="N117" s="31">
        <f>COUNTIF(M79:N111,"164")</f>
        <v>0</v>
      </c>
      <c r="O117" s="130" t="s">
        <v>4</v>
      </c>
      <c r="P117" s="32">
        <f>COUNTIF(O79:P111,"XXL")</f>
        <v>0</v>
      </c>
      <c r="Q117" s="130">
        <v>164</v>
      </c>
      <c r="R117" s="32">
        <f>COUNTIF(Q79:R111,"164")</f>
        <v>0</v>
      </c>
      <c r="S117" s="53" t="s">
        <v>4</v>
      </c>
      <c r="T117" s="53"/>
      <c r="U117" s="53">
        <v>164</v>
      </c>
      <c r="V117" s="53"/>
      <c r="W117" s="32">
        <v>4345</v>
      </c>
      <c r="X117" s="32">
        <f>COUNTIF(W79:X111,"27-30")</f>
        <v>0</v>
      </c>
      <c r="Y117" s="32">
        <v>4345</v>
      </c>
      <c r="Z117" s="32">
        <f>COUNTIF(Y79:Z111,"27-30")</f>
        <v>0</v>
      </c>
      <c r="AA117" s="4"/>
      <c r="AB117" s="6"/>
    </row>
    <row r="118" spans="1:28" x14ac:dyDescent="0.2">
      <c r="A118" s="51" t="s">
        <v>48</v>
      </c>
      <c r="B118" s="2"/>
      <c r="C118" s="31"/>
      <c r="D118" s="31"/>
      <c r="E118" s="31"/>
      <c r="F118" s="31"/>
      <c r="G118" s="32"/>
      <c r="H118" s="32"/>
      <c r="I118" s="32"/>
      <c r="J118" s="32"/>
      <c r="K118" s="31"/>
      <c r="L118" s="31"/>
      <c r="M118" s="31"/>
      <c r="N118" s="31"/>
      <c r="O118" s="32"/>
      <c r="P118" s="32"/>
      <c r="Q118" s="32"/>
      <c r="R118" s="32"/>
      <c r="S118" s="53"/>
      <c r="T118" s="53"/>
      <c r="U118" s="53"/>
      <c r="V118" s="53"/>
      <c r="W118" s="32">
        <v>4648</v>
      </c>
      <c r="X118" s="32">
        <f>COUNTIF(W79:X111,"27-30")</f>
        <v>0</v>
      </c>
      <c r="Y118" s="32">
        <v>4648</v>
      </c>
      <c r="Z118" s="32">
        <f>COUNTIF(Y79:Z111,"27-30")</f>
        <v>0</v>
      </c>
      <c r="AA118" s="15"/>
      <c r="AB118" s="7"/>
    </row>
    <row r="119" spans="1:28" x14ac:dyDescent="0.2">
      <c r="R119" s="2"/>
      <c r="S119" s="52"/>
      <c r="T119" s="52"/>
      <c r="U119" s="52"/>
      <c r="V119" s="52"/>
      <c r="W119" s="2"/>
    </row>
  </sheetData>
  <protectedRanges>
    <protectedRange sqref="E16 C14:D19 G1:I1 Q16 O14:P19 K1:M1 I16 O1:Q1 M16 E75 I75 C60:E60 Y75 O68:Q68 Q75 C1:E1 G60:I60 K60:M60 O60:Q60 AA73:AB118 W68:Z69 Q15:R15 C73:D78 AA14:AB49 Q17:R17 O73:P78 Q76:R76 E15:F15 I15:J15 M15:N15 E74:F74 M75 M74:N74 W4:Z10 W20:Z49 I74:J74 E76:F76 G73:H78 I76:J76 K73:L78 M76:N76 S60:U60 S68:U68 U75 S73:T78 U74:V74 S112:V119 Q74:R74 E17:F17 G14:H19 I17:J17 K14:L19 M17:N17 C4:V7 W75 U76:Z76 W60:Z60 C63:Z66 C8:E9 G8:I9 K8:V8 O9:U9 C11:Z12 K9:M9 K68:M68 C58:R58 W53:W58 Y53:Y58 AA53:AB58 W50:AB52 C112:R112 W113:W118 Y113:Y118 W112:Z112 C79:Z111 C118:R118 C67:E68 G67:I68 K67:Z67 C70:Z71 O72:Z72 C72:M72 S1:Z1 S14:Z17 S53:S58 U53:U58 C20:V52 O13:Z13 C13:M13" name="Område1"/>
    <protectedRange sqref="C53:D57 K53:L57 C113:D117 K113:L117" name="Område1_2"/>
    <protectedRange sqref="E53:F57 M53:N57 E113:F117 M113:N117" name="Område1_4"/>
    <protectedRange sqref="G53:H57 O53:P57 G113:H117 O113:P117" name="Område1_5"/>
    <protectedRange sqref="I53:J57 Q53:R57 I113:J117 Q113:R117" name="Område1_6"/>
    <protectedRange sqref="X53:X58 Z53:Z58 Z113:Z118 X113:X118 T53:T58 V53:V58" name="Område1_7"/>
  </protectedRanges>
  <mergeCells count="1091">
    <mergeCell ref="S1:T1"/>
    <mergeCell ref="U1:V1"/>
    <mergeCell ref="S2:T2"/>
    <mergeCell ref="U2:V2"/>
    <mergeCell ref="C67:F67"/>
    <mergeCell ref="G67:J67"/>
    <mergeCell ref="K67:N67"/>
    <mergeCell ref="P67:S67"/>
    <mergeCell ref="I84:J84"/>
    <mergeCell ref="G8:J8"/>
    <mergeCell ref="K8:N8"/>
    <mergeCell ref="O8:R8"/>
    <mergeCell ref="C32:D32"/>
    <mergeCell ref="E32:F32"/>
    <mergeCell ref="G32:H32"/>
    <mergeCell ref="I32:J32"/>
    <mergeCell ref="K32:L32"/>
    <mergeCell ref="M32:N32"/>
    <mergeCell ref="O32:P32"/>
    <mergeCell ref="Q32:R32"/>
    <mergeCell ref="S32:T32"/>
    <mergeCell ref="S62:V62"/>
    <mergeCell ref="U52:V52"/>
    <mergeCell ref="U33:V33"/>
    <mergeCell ref="S34:T34"/>
    <mergeCell ref="U34:V34"/>
    <mergeCell ref="S35:T35"/>
    <mergeCell ref="U35:V35"/>
    <mergeCell ref="U23:V23"/>
    <mergeCell ref="S24:T24"/>
    <mergeCell ref="U24:V24"/>
    <mergeCell ref="S38:T38"/>
    <mergeCell ref="U15:V15"/>
    <mergeCell ref="S16:T16"/>
    <mergeCell ref="U16:V16"/>
    <mergeCell ref="S26:T26"/>
    <mergeCell ref="U26:V26"/>
    <mergeCell ref="S27:T27"/>
    <mergeCell ref="U27:V27"/>
    <mergeCell ref="S28:T28"/>
    <mergeCell ref="U28:V28"/>
    <mergeCell ref="S29:T29"/>
    <mergeCell ref="U29:V29"/>
    <mergeCell ref="S30:T30"/>
    <mergeCell ref="U30:V30"/>
    <mergeCell ref="S18:T19"/>
    <mergeCell ref="U22:V22"/>
    <mergeCell ref="S23:T23"/>
    <mergeCell ref="S22:T22"/>
    <mergeCell ref="G36:H36"/>
    <mergeCell ref="I36:J36"/>
    <mergeCell ref="K36:L36"/>
    <mergeCell ref="M36:N36"/>
    <mergeCell ref="O36:P36"/>
    <mergeCell ref="Q36:R36"/>
    <mergeCell ref="S36:T36"/>
    <mergeCell ref="U36:V36"/>
    <mergeCell ref="W36:X36"/>
    <mergeCell ref="Y36:Z36"/>
    <mergeCell ref="S52:T52"/>
    <mergeCell ref="K46:L46"/>
    <mergeCell ref="M46:N46"/>
    <mergeCell ref="K47:L47"/>
    <mergeCell ref="M47:N47"/>
    <mergeCell ref="K52:L52"/>
    <mergeCell ref="Y39:Z39"/>
    <mergeCell ref="W40:X40"/>
    <mergeCell ref="Y40:Z40"/>
    <mergeCell ref="W45:X45"/>
    <mergeCell ref="Y45:Z45"/>
    <mergeCell ref="W46:X46"/>
    <mergeCell ref="Y46:Z46"/>
    <mergeCell ref="U38:V38"/>
    <mergeCell ref="M52:N52"/>
    <mergeCell ref="K48:L48"/>
    <mergeCell ref="M48:N48"/>
    <mergeCell ref="K49:L49"/>
    <mergeCell ref="M49:N49"/>
    <mergeCell ref="K39:L39"/>
    <mergeCell ref="M39:N39"/>
    <mergeCell ref="W63:Z63"/>
    <mergeCell ref="W64:Z64"/>
    <mergeCell ref="W65:Z65"/>
    <mergeCell ref="W66:Z66"/>
    <mergeCell ref="W68:Z68"/>
    <mergeCell ref="W69:Z69"/>
    <mergeCell ref="W70:Z70"/>
    <mergeCell ref="W71:Z71"/>
    <mergeCell ref="W72:Z72"/>
    <mergeCell ref="AA73:AA78"/>
    <mergeCell ref="AB73:AB78"/>
    <mergeCell ref="A60:B61"/>
    <mergeCell ref="C60:F60"/>
    <mergeCell ref="G60:J60"/>
    <mergeCell ref="K60:N60"/>
    <mergeCell ref="O60:R60"/>
    <mergeCell ref="S60:V60"/>
    <mergeCell ref="W60:X60"/>
    <mergeCell ref="Y60:Z60"/>
    <mergeCell ref="AA60:AB61"/>
    <mergeCell ref="C61:F61"/>
    <mergeCell ref="G61:J61"/>
    <mergeCell ref="K61:N61"/>
    <mergeCell ref="O61:R61"/>
    <mergeCell ref="S61:V61"/>
    <mergeCell ref="W61:X61"/>
    <mergeCell ref="Y61:Z61"/>
    <mergeCell ref="A62:B62"/>
    <mergeCell ref="C62:F62"/>
    <mergeCell ref="G62:J62"/>
    <mergeCell ref="G66:J66"/>
    <mergeCell ref="K66:N66"/>
    <mergeCell ref="W62:Z62"/>
    <mergeCell ref="S39:T39"/>
    <mergeCell ref="U39:V39"/>
    <mergeCell ref="S40:T40"/>
    <mergeCell ref="U40:V40"/>
    <mergeCell ref="A1:B2"/>
    <mergeCell ref="AA1:AB2"/>
    <mergeCell ref="S48:T48"/>
    <mergeCell ref="U48:V48"/>
    <mergeCell ref="S49:T49"/>
    <mergeCell ref="U49:V49"/>
    <mergeCell ref="S43:T43"/>
    <mergeCell ref="U43:V43"/>
    <mergeCell ref="S44:T44"/>
    <mergeCell ref="U44:V44"/>
    <mergeCell ref="S45:T45"/>
    <mergeCell ref="U45:V45"/>
    <mergeCell ref="S46:T46"/>
    <mergeCell ref="U46:V46"/>
    <mergeCell ref="S47:T47"/>
    <mergeCell ref="U47:V47"/>
    <mergeCell ref="S25:T25"/>
    <mergeCell ref="U25:V25"/>
    <mergeCell ref="W43:X43"/>
    <mergeCell ref="W33:X33"/>
    <mergeCell ref="W37:X37"/>
    <mergeCell ref="Y37:Z37"/>
    <mergeCell ref="W38:X38"/>
    <mergeCell ref="K62:N62"/>
    <mergeCell ref="O62:R62"/>
    <mergeCell ref="U32:V32"/>
    <mergeCell ref="W32:X32"/>
    <mergeCell ref="K40:L40"/>
    <mergeCell ref="M40:N40"/>
    <mergeCell ref="K41:L41"/>
    <mergeCell ref="M41:N41"/>
    <mergeCell ref="K42:L42"/>
    <mergeCell ref="M42:N42"/>
    <mergeCell ref="K43:L43"/>
    <mergeCell ref="M43:N43"/>
    <mergeCell ref="K44:L44"/>
    <mergeCell ref="M44:N44"/>
    <mergeCell ref="K45:L45"/>
    <mergeCell ref="Y24:Z24"/>
    <mergeCell ref="W25:X25"/>
    <mergeCell ref="Y25:Z25"/>
    <mergeCell ref="W26:X26"/>
    <mergeCell ref="Y26:Z26"/>
    <mergeCell ref="W27:X27"/>
    <mergeCell ref="Y27:Z27"/>
    <mergeCell ref="W28:X28"/>
    <mergeCell ref="Y28:Z28"/>
    <mergeCell ref="W29:X29"/>
    <mergeCell ref="Y29:Z29"/>
    <mergeCell ref="W30:X30"/>
    <mergeCell ref="Y30:Z30"/>
    <mergeCell ref="S37:T37"/>
    <mergeCell ref="U37:V37"/>
    <mergeCell ref="Y41:Z41"/>
    <mergeCell ref="W42:X42"/>
    <mergeCell ref="Y42:Z42"/>
    <mergeCell ref="S41:T41"/>
    <mergeCell ref="U41:V41"/>
    <mergeCell ref="S42:T42"/>
    <mergeCell ref="S33:T33"/>
    <mergeCell ref="W12:Z12"/>
    <mergeCell ref="K23:L23"/>
    <mergeCell ref="M23:N23"/>
    <mergeCell ref="K24:L24"/>
    <mergeCell ref="M24:N24"/>
    <mergeCell ref="K25:L25"/>
    <mergeCell ref="M25:N25"/>
    <mergeCell ref="K26:L26"/>
    <mergeCell ref="K34:L34"/>
    <mergeCell ref="K35:L35"/>
    <mergeCell ref="K12:N12"/>
    <mergeCell ref="K13:N13"/>
    <mergeCell ref="K14:L14"/>
    <mergeCell ref="M14:N14"/>
    <mergeCell ref="K15:L15"/>
    <mergeCell ref="M15:N15"/>
    <mergeCell ref="K18:L19"/>
    <mergeCell ref="M18:N19"/>
    <mergeCell ref="K20:L20"/>
    <mergeCell ref="Y21:Z21"/>
    <mergeCell ref="W22:X22"/>
    <mergeCell ref="Y22:Z22"/>
    <mergeCell ref="W23:X23"/>
    <mergeCell ref="W35:X35"/>
    <mergeCell ref="Y35:Z35"/>
    <mergeCell ref="W14:X14"/>
    <mergeCell ref="K22:L22"/>
    <mergeCell ref="U20:V20"/>
    <mergeCell ref="S21:T21"/>
    <mergeCell ref="U21:V21"/>
    <mergeCell ref="S15:T15"/>
    <mergeCell ref="S12:V12"/>
    <mergeCell ref="S13:V13"/>
    <mergeCell ref="U18:V19"/>
    <mergeCell ref="S20:T20"/>
    <mergeCell ref="W47:X47"/>
    <mergeCell ref="Y47:Z47"/>
    <mergeCell ref="W52:X52"/>
    <mergeCell ref="Y52:Z52"/>
    <mergeCell ref="W48:X48"/>
    <mergeCell ref="Y48:Z48"/>
    <mergeCell ref="W49:X49"/>
    <mergeCell ref="Y49:Z49"/>
    <mergeCell ref="E40:F40"/>
    <mergeCell ref="C41:D41"/>
    <mergeCell ref="E41:F41"/>
    <mergeCell ref="G49:H49"/>
    <mergeCell ref="C42:D42"/>
    <mergeCell ref="E42:F42"/>
    <mergeCell ref="E43:F43"/>
    <mergeCell ref="C44:D44"/>
    <mergeCell ref="E44:F44"/>
    <mergeCell ref="C45:D45"/>
    <mergeCell ref="E45:F45"/>
    <mergeCell ref="O46:P46"/>
    <mergeCell ref="O47:P47"/>
    <mergeCell ref="I42:J42"/>
    <mergeCell ref="G43:H43"/>
    <mergeCell ref="I43:J43"/>
    <mergeCell ref="G44:H44"/>
    <mergeCell ref="W44:X44"/>
    <mergeCell ref="Y44:Z44"/>
    <mergeCell ref="U42:V42"/>
    <mergeCell ref="Q41:R41"/>
    <mergeCell ref="Q42:R42"/>
    <mergeCell ref="W31:X31"/>
    <mergeCell ref="Y31:Z31"/>
    <mergeCell ref="Y33:Z33"/>
    <mergeCell ref="W34:X34"/>
    <mergeCell ref="Y34:Z34"/>
    <mergeCell ref="I27:J27"/>
    <mergeCell ref="G28:H28"/>
    <mergeCell ref="I28:J28"/>
    <mergeCell ref="Q25:R25"/>
    <mergeCell ref="Q26:R26"/>
    <mergeCell ref="Q27:R27"/>
    <mergeCell ref="O29:P29"/>
    <mergeCell ref="Q28:R28"/>
    <mergeCell ref="Q29:R29"/>
    <mergeCell ref="Q30:R30"/>
    <mergeCell ref="Q31:R31"/>
    <mergeCell ref="Q33:R33"/>
    <mergeCell ref="Q34:R34"/>
    <mergeCell ref="M31:N31"/>
    <mergeCell ref="K28:L28"/>
    <mergeCell ref="M28:N28"/>
    <mergeCell ref="K29:L29"/>
    <mergeCell ref="M29:N29"/>
    <mergeCell ref="M34:N34"/>
    <mergeCell ref="Q38:R38"/>
    <mergeCell ref="Y38:Z38"/>
    <mergeCell ref="W39:X39"/>
    <mergeCell ref="Y32:Z32"/>
    <mergeCell ref="S31:T31"/>
    <mergeCell ref="U31:V31"/>
    <mergeCell ref="G52:H52"/>
    <mergeCell ref="I52:J52"/>
    <mergeCell ref="Y14:Z14"/>
    <mergeCell ref="W15:X15"/>
    <mergeCell ref="Y15:Z15"/>
    <mergeCell ref="W16:X16"/>
    <mergeCell ref="Y16:Z16"/>
    <mergeCell ref="W17:X17"/>
    <mergeCell ref="C48:D48"/>
    <mergeCell ref="E48:F48"/>
    <mergeCell ref="C49:D49"/>
    <mergeCell ref="E49:F49"/>
    <mergeCell ref="C43:D43"/>
    <mergeCell ref="Y17:Z17"/>
    <mergeCell ref="W18:X19"/>
    <mergeCell ref="Y18:Z19"/>
    <mergeCell ref="W20:X20"/>
    <mergeCell ref="Y20:Z20"/>
    <mergeCell ref="W21:X21"/>
    <mergeCell ref="Y23:Z23"/>
    <mergeCell ref="W24:X24"/>
    <mergeCell ref="C30:D30"/>
    <mergeCell ref="E30:F30"/>
    <mergeCell ref="C31:D31"/>
    <mergeCell ref="I25:J25"/>
    <mergeCell ref="G26:H26"/>
    <mergeCell ref="E31:F31"/>
    <mergeCell ref="C33:D33"/>
    <mergeCell ref="E33:F33"/>
    <mergeCell ref="Y43:Z43"/>
    <mergeCell ref="W41:X41"/>
    <mergeCell ref="G40:H40"/>
    <mergeCell ref="C34:D34"/>
    <mergeCell ref="E34:F34"/>
    <mergeCell ref="C35:D35"/>
    <mergeCell ref="E35:F35"/>
    <mergeCell ref="C37:D37"/>
    <mergeCell ref="C52:D52"/>
    <mergeCell ref="E52:F52"/>
    <mergeCell ref="C21:D21"/>
    <mergeCell ref="E21:F21"/>
    <mergeCell ref="C22:D22"/>
    <mergeCell ref="E22:F22"/>
    <mergeCell ref="C23:D23"/>
    <mergeCell ref="E23:F23"/>
    <mergeCell ref="C24:D24"/>
    <mergeCell ref="E24:F24"/>
    <mergeCell ref="C25:D25"/>
    <mergeCell ref="E25:F25"/>
    <mergeCell ref="C26:D26"/>
    <mergeCell ref="E26:F26"/>
    <mergeCell ref="C27:D27"/>
    <mergeCell ref="E27:F27"/>
    <mergeCell ref="C28:D28"/>
    <mergeCell ref="E28:F28"/>
    <mergeCell ref="C51:D51"/>
    <mergeCell ref="E51:F51"/>
    <mergeCell ref="E37:F37"/>
    <mergeCell ref="C38:D38"/>
    <mergeCell ref="C40:D40"/>
    <mergeCell ref="C36:D36"/>
    <mergeCell ref="E36:F36"/>
    <mergeCell ref="C18:D19"/>
    <mergeCell ref="E18:F19"/>
    <mergeCell ref="C20:D20"/>
    <mergeCell ref="E20:F20"/>
    <mergeCell ref="G41:H41"/>
    <mergeCell ref="I41:J41"/>
    <mergeCell ref="G42:H42"/>
    <mergeCell ref="G46:H46"/>
    <mergeCell ref="C46:D46"/>
    <mergeCell ref="E46:F46"/>
    <mergeCell ref="C47:D47"/>
    <mergeCell ref="E47:F47"/>
    <mergeCell ref="C29:D29"/>
    <mergeCell ref="E29:F29"/>
    <mergeCell ref="I49:J49"/>
    <mergeCell ref="I46:J46"/>
    <mergeCell ref="G47:H47"/>
    <mergeCell ref="I47:J47"/>
    <mergeCell ref="G48:H48"/>
    <mergeCell ref="I48:J48"/>
    <mergeCell ref="G30:H30"/>
    <mergeCell ref="I30:J30"/>
    <mergeCell ref="G31:H31"/>
    <mergeCell ref="I31:J31"/>
    <mergeCell ref="G33:H33"/>
    <mergeCell ref="I33:J33"/>
    <mergeCell ref="G34:H34"/>
    <mergeCell ref="I34:J34"/>
    <mergeCell ref="I29:J29"/>
    <mergeCell ref="E38:F38"/>
    <mergeCell ref="C39:D39"/>
    <mergeCell ref="E39:F39"/>
    <mergeCell ref="C3:F3"/>
    <mergeCell ref="C4:F4"/>
    <mergeCell ref="C5:F5"/>
    <mergeCell ref="C6:F6"/>
    <mergeCell ref="C7:F7"/>
    <mergeCell ref="C9:F9"/>
    <mergeCell ref="C10:F10"/>
    <mergeCell ref="C11:F11"/>
    <mergeCell ref="C12:F12"/>
    <mergeCell ref="C13:F13"/>
    <mergeCell ref="C14:D14"/>
    <mergeCell ref="E14:F14"/>
    <mergeCell ref="C15:D15"/>
    <mergeCell ref="E15:F15"/>
    <mergeCell ref="C16:D16"/>
    <mergeCell ref="E16:F16"/>
    <mergeCell ref="C17:D17"/>
    <mergeCell ref="E17:F17"/>
    <mergeCell ref="C8:F8"/>
    <mergeCell ref="G22:H22"/>
    <mergeCell ref="I22:J22"/>
    <mergeCell ref="G23:H23"/>
    <mergeCell ref="I23:J23"/>
    <mergeCell ref="I44:J44"/>
    <mergeCell ref="G45:H45"/>
    <mergeCell ref="M38:N38"/>
    <mergeCell ref="M26:N26"/>
    <mergeCell ref="K27:L27"/>
    <mergeCell ref="M27:N27"/>
    <mergeCell ref="G37:H37"/>
    <mergeCell ref="I37:J37"/>
    <mergeCell ref="G38:H38"/>
    <mergeCell ref="I38:J38"/>
    <mergeCell ref="G39:H39"/>
    <mergeCell ref="I39:J39"/>
    <mergeCell ref="K33:L33"/>
    <mergeCell ref="M45:N45"/>
    <mergeCell ref="K30:L30"/>
    <mergeCell ref="M30:N30"/>
    <mergeCell ref="K31:L31"/>
    <mergeCell ref="M33:N33"/>
    <mergeCell ref="G35:H35"/>
    <mergeCell ref="I35:J35"/>
    <mergeCell ref="G29:H29"/>
    <mergeCell ref="I26:J26"/>
    <mergeCell ref="G27:H27"/>
    <mergeCell ref="M35:N35"/>
    <mergeCell ref="K37:L37"/>
    <mergeCell ref="M37:N37"/>
    <mergeCell ref="K38:L38"/>
    <mergeCell ref="M22:N22"/>
    <mergeCell ref="O49:P49"/>
    <mergeCell ref="O52:P52"/>
    <mergeCell ref="O28:P28"/>
    <mergeCell ref="O35:P35"/>
    <mergeCell ref="O37:P37"/>
    <mergeCell ref="O38:P38"/>
    <mergeCell ref="O44:P44"/>
    <mergeCell ref="O45:P45"/>
    <mergeCell ref="W10:Z10"/>
    <mergeCell ref="W11:Z11"/>
    <mergeCell ref="M20:N20"/>
    <mergeCell ref="K21:L21"/>
    <mergeCell ref="M21:N21"/>
    <mergeCell ref="Q46:R46"/>
    <mergeCell ref="Q47:R47"/>
    <mergeCell ref="G10:J10"/>
    <mergeCell ref="G11:J11"/>
    <mergeCell ref="G17:H17"/>
    <mergeCell ref="I17:J17"/>
    <mergeCell ref="G18:H19"/>
    <mergeCell ref="I18:J19"/>
    <mergeCell ref="G20:H20"/>
    <mergeCell ref="I20:J20"/>
    <mergeCell ref="G21:H21"/>
    <mergeCell ref="I45:J45"/>
    <mergeCell ref="Q43:R43"/>
    <mergeCell ref="Q44:R44"/>
    <mergeCell ref="Q45:R45"/>
    <mergeCell ref="K17:L17"/>
    <mergeCell ref="M17:N17"/>
    <mergeCell ref="I40:J40"/>
    <mergeCell ref="I21:J21"/>
    <mergeCell ref="S7:V7"/>
    <mergeCell ref="S9:V9"/>
    <mergeCell ref="O39:P39"/>
    <mergeCell ref="O40:P40"/>
    <mergeCell ref="Q15:R15"/>
    <mergeCell ref="Q16:R16"/>
    <mergeCell ref="Q17:R17"/>
    <mergeCell ref="O20:P20"/>
    <mergeCell ref="O22:P22"/>
    <mergeCell ref="O23:P23"/>
    <mergeCell ref="O24:P24"/>
    <mergeCell ref="O25:P25"/>
    <mergeCell ref="O26:P26"/>
    <mergeCell ref="O27:P27"/>
    <mergeCell ref="Q23:R23"/>
    <mergeCell ref="Q24:R24"/>
    <mergeCell ref="O7:R7"/>
    <mergeCell ref="O9:R9"/>
    <mergeCell ref="O10:R10"/>
    <mergeCell ref="O11:R11"/>
    <mergeCell ref="Q20:R20"/>
    <mergeCell ref="Q21:R21"/>
    <mergeCell ref="O21:P21"/>
    <mergeCell ref="Q40:R40"/>
    <mergeCell ref="S14:T14"/>
    <mergeCell ref="U14:V14"/>
    <mergeCell ref="S17:T17"/>
    <mergeCell ref="S10:V10"/>
    <mergeCell ref="S11:V11"/>
    <mergeCell ref="U17:V17"/>
    <mergeCell ref="Q35:R35"/>
    <mergeCell ref="Q37:R37"/>
    <mergeCell ref="G13:J13"/>
    <mergeCell ref="G14:H14"/>
    <mergeCell ref="I14:J14"/>
    <mergeCell ref="G15:H15"/>
    <mergeCell ref="I15:J15"/>
    <mergeCell ref="G16:H16"/>
    <mergeCell ref="I16:J16"/>
    <mergeCell ref="O12:R12"/>
    <mergeCell ref="O13:R13"/>
    <mergeCell ref="K16:L16"/>
    <mergeCell ref="M16:N16"/>
    <mergeCell ref="K10:N10"/>
    <mergeCell ref="K11:N11"/>
    <mergeCell ref="G5:J5"/>
    <mergeCell ref="G6:J6"/>
    <mergeCell ref="G12:J12"/>
    <mergeCell ref="G7:J7"/>
    <mergeCell ref="G9:J9"/>
    <mergeCell ref="O66:R66"/>
    <mergeCell ref="S66:V66"/>
    <mergeCell ref="A3:B3"/>
    <mergeCell ref="A4:B4"/>
    <mergeCell ref="A5:B5"/>
    <mergeCell ref="A6:B6"/>
    <mergeCell ref="A7:B7"/>
    <mergeCell ref="A9:B9"/>
    <mergeCell ref="A10:B10"/>
    <mergeCell ref="A11:B11"/>
    <mergeCell ref="A12:B12"/>
    <mergeCell ref="A13:B13"/>
    <mergeCell ref="O14:P14"/>
    <mergeCell ref="O15:P15"/>
    <mergeCell ref="O16:P16"/>
    <mergeCell ref="O17:P17"/>
    <mergeCell ref="Q14:R14"/>
    <mergeCell ref="G24:H24"/>
    <mergeCell ref="I24:J24"/>
    <mergeCell ref="G25:H25"/>
    <mergeCell ref="Q22:R22"/>
    <mergeCell ref="Q48:R48"/>
    <mergeCell ref="Q49:R49"/>
    <mergeCell ref="Q52:R52"/>
    <mergeCell ref="O18:P19"/>
    <mergeCell ref="Q18:R19"/>
    <mergeCell ref="Q39:R39"/>
    <mergeCell ref="O41:P41"/>
    <mergeCell ref="O42:P42"/>
    <mergeCell ref="G51:H51"/>
    <mergeCell ref="O5:R5"/>
    <mergeCell ref="O6:R6"/>
    <mergeCell ref="A68:B68"/>
    <mergeCell ref="C68:F68"/>
    <mergeCell ref="G68:J68"/>
    <mergeCell ref="K68:N68"/>
    <mergeCell ref="O68:R68"/>
    <mergeCell ref="S68:V68"/>
    <mergeCell ref="A63:B63"/>
    <mergeCell ref="C63:F63"/>
    <mergeCell ref="G63:J63"/>
    <mergeCell ref="K63:N63"/>
    <mergeCell ref="O63:R63"/>
    <mergeCell ref="S63:V63"/>
    <mergeCell ref="A71:B71"/>
    <mergeCell ref="C71:F71"/>
    <mergeCell ref="G71:J71"/>
    <mergeCell ref="K71:N71"/>
    <mergeCell ref="O71:R71"/>
    <mergeCell ref="S71:V71"/>
    <mergeCell ref="A64:B64"/>
    <mergeCell ref="C64:F64"/>
    <mergeCell ref="G64:J64"/>
    <mergeCell ref="K64:N64"/>
    <mergeCell ref="O64:R64"/>
    <mergeCell ref="S64:V64"/>
    <mergeCell ref="A65:B65"/>
    <mergeCell ref="C65:F65"/>
    <mergeCell ref="G65:J65"/>
    <mergeCell ref="K65:N65"/>
    <mergeCell ref="O65:R65"/>
    <mergeCell ref="S65:V65"/>
    <mergeCell ref="A66:B66"/>
    <mergeCell ref="C66:F66"/>
    <mergeCell ref="A72:B72"/>
    <mergeCell ref="C72:F72"/>
    <mergeCell ref="G72:J72"/>
    <mergeCell ref="K72:N72"/>
    <mergeCell ref="O72:R72"/>
    <mergeCell ref="S72:V72"/>
    <mergeCell ref="A69:B69"/>
    <mergeCell ref="C69:F69"/>
    <mergeCell ref="G69:J69"/>
    <mergeCell ref="K69:N69"/>
    <mergeCell ref="O69:R69"/>
    <mergeCell ref="S69:V69"/>
    <mergeCell ref="A70:B70"/>
    <mergeCell ref="C70:F70"/>
    <mergeCell ref="G70:J70"/>
    <mergeCell ref="K70:N70"/>
    <mergeCell ref="O70:R70"/>
    <mergeCell ref="S70:V70"/>
    <mergeCell ref="C73:D73"/>
    <mergeCell ref="E73:F73"/>
    <mergeCell ref="G73:H73"/>
    <mergeCell ref="I73:J73"/>
    <mergeCell ref="K73:L73"/>
    <mergeCell ref="M73:N73"/>
    <mergeCell ref="O73:P73"/>
    <mergeCell ref="Q73:R73"/>
    <mergeCell ref="S73:T73"/>
    <mergeCell ref="U73:V73"/>
    <mergeCell ref="W73:X73"/>
    <mergeCell ref="Y73:Z73"/>
    <mergeCell ref="U74:V74"/>
    <mergeCell ref="W74:X74"/>
    <mergeCell ref="Y74:Z74"/>
    <mergeCell ref="C75:D75"/>
    <mergeCell ref="E75:F75"/>
    <mergeCell ref="G75:H75"/>
    <mergeCell ref="I75:J75"/>
    <mergeCell ref="K75:L75"/>
    <mergeCell ref="M75:N75"/>
    <mergeCell ref="O75:P75"/>
    <mergeCell ref="Q75:R75"/>
    <mergeCell ref="S75:T75"/>
    <mergeCell ref="U75:V75"/>
    <mergeCell ref="W75:X75"/>
    <mergeCell ref="Y75:Z75"/>
    <mergeCell ref="C74:D74"/>
    <mergeCell ref="E74:F74"/>
    <mergeCell ref="G74:H74"/>
    <mergeCell ref="I74:J74"/>
    <mergeCell ref="K74:L74"/>
    <mergeCell ref="M74:N74"/>
    <mergeCell ref="O74:P74"/>
    <mergeCell ref="Q74:R74"/>
    <mergeCell ref="S74:T74"/>
    <mergeCell ref="U76:V76"/>
    <mergeCell ref="W76:X76"/>
    <mergeCell ref="Y76:Z76"/>
    <mergeCell ref="C77:D78"/>
    <mergeCell ref="E77:F78"/>
    <mergeCell ref="G77:H78"/>
    <mergeCell ref="I77:J78"/>
    <mergeCell ref="K77:L78"/>
    <mergeCell ref="M77:N78"/>
    <mergeCell ref="O77:P78"/>
    <mergeCell ref="Q77:R78"/>
    <mergeCell ref="S77:T78"/>
    <mergeCell ref="U77:V78"/>
    <mergeCell ref="W77:X78"/>
    <mergeCell ref="Y77:Z78"/>
    <mergeCell ref="C76:D76"/>
    <mergeCell ref="E76:F76"/>
    <mergeCell ref="G76:H76"/>
    <mergeCell ref="I76:J76"/>
    <mergeCell ref="K76:L76"/>
    <mergeCell ref="M76:N76"/>
    <mergeCell ref="O76:P76"/>
    <mergeCell ref="Q76:R76"/>
    <mergeCell ref="S76:T76"/>
    <mergeCell ref="U79:V79"/>
    <mergeCell ref="W79:X79"/>
    <mergeCell ref="Y79:Z79"/>
    <mergeCell ref="C81:D81"/>
    <mergeCell ref="E81:F81"/>
    <mergeCell ref="G81:H81"/>
    <mergeCell ref="I81:J81"/>
    <mergeCell ref="K81:L81"/>
    <mergeCell ref="M81:N81"/>
    <mergeCell ref="O81:P81"/>
    <mergeCell ref="Q81:R81"/>
    <mergeCell ref="S81:T81"/>
    <mergeCell ref="U81:V81"/>
    <mergeCell ref="W81:X81"/>
    <mergeCell ref="Y81:Z81"/>
    <mergeCell ref="C79:D79"/>
    <mergeCell ref="E79:F79"/>
    <mergeCell ref="G79:H79"/>
    <mergeCell ref="I79:J79"/>
    <mergeCell ref="K79:L79"/>
    <mergeCell ref="M79:N79"/>
    <mergeCell ref="O79:P79"/>
    <mergeCell ref="Q79:R79"/>
    <mergeCell ref="S79:T79"/>
    <mergeCell ref="S80:T80"/>
    <mergeCell ref="U80:V80"/>
    <mergeCell ref="U82:V82"/>
    <mergeCell ref="W82:X82"/>
    <mergeCell ref="Y82:Z82"/>
    <mergeCell ref="C83:D83"/>
    <mergeCell ref="E83:F83"/>
    <mergeCell ref="G83:H83"/>
    <mergeCell ref="I83:J83"/>
    <mergeCell ref="K83:L83"/>
    <mergeCell ref="M83:N83"/>
    <mergeCell ref="O83:P83"/>
    <mergeCell ref="Q83:R83"/>
    <mergeCell ref="S83:T83"/>
    <mergeCell ref="U83:V83"/>
    <mergeCell ref="W83:X83"/>
    <mergeCell ref="Y83:Z83"/>
    <mergeCell ref="C82:D82"/>
    <mergeCell ref="E82:F82"/>
    <mergeCell ref="G82:H82"/>
    <mergeCell ref="I82:J82"/>
    <mergeCell ref="K82:L82"/>
    <mergeCell ref="M82:N82"/>
    <mergeCell ref="O82:P82"/>
    <mergeCell ref="Q82:R82"/>
    <mergeCell ref="S82:T82"/>
    <mergeCell ref="U85:V85"/>
    <mergeCell ref="W85:X85"/>
    <mergeCell ref="Y85:Z85"/>
    <mergeCell ref="C86:D86"/>
    <mergeCell ref="E86:F86"/>
    <mergeCell ref="G86:H86"/>
    <mergeCell ref="I86:J86"/>
    <mergeCell ref="K86:L86"/>
    <mergeCell ref="M86:N86"/>
    <mergeCell ref="O86:P86"/>
    <mergeCell ref="Q86:R86"/>
    <mergeCell ref="S86:T86"/>
    <mergeCell ref="U86:V86"/>
    <mergeCell ref="W86:X86"/>
    <mergeCell ref="Y86:Z86"/>
    <mergeCell ref="C85:D85"/>
    <mergeCell ref="E85:F85"/>
    <mergeCell ref="G85:H85"/>
    <mergeCell ref="I85:J85"/>
    <mergeCell ref="K85:L85"/>
    <mergeCell ref="M85:N85"/>
    <mergeCell ref="O85:P85"/>
    <mergeCell ref="Q85:R85"/>
    <mergeCell ref="S85:T85"/>
    <mergeCell ref="U87:V87"/>
    <mergeCell ref="W87:X87"/>
    <mergeCell ref="Y87:Z87"/>
    <mergeCell ref="C88:D88"/>
    <mergeCell ref="E88:F88"/>
    <mergeCell ref="G88:H88"/>
    <mergeCell ref="I88:J88"/>
    <mergeCell ref="K88:L88"/>
    <mergeCell ref="M88:N88"/>
    <mergeCell ref="O88:P88"/>
    <mergeCell ref="Q88:R88"/>
    <mergeCell ref="S88:T88"/>
    <mergeCell ref="U88:V88"/>
    <mergeCell ref="W88:X88"/>
    <mergeCell ref="Y88:Z88"/>
    <mergeCell ref="C87:D87"/>
    <mergeCell ref="E87:F87"/>
    <mergeCell ref="G87:H87"/>
    <mergeCell ref="I87:J87"/>
    <mergeCell ref="K87:L87"/>
    <mergeCell ref="M87:N87"/>
    <mergeCell ref="O87:P87"/>
    <mergeCell ref="Q87:R87"/>
    <mergeCell ref="S87:T87"/>
    <mergeCell ref="U89:V89"/>
    <mergeCell ref="W89:X89"/>
    <mergeCell ref="Y89:Z89"/>
    <mergeCell ref="C90:D90"/>
    <mergeCell ref="E90:F90"/>
    <mergeCell ref="G90:H90"/>
    <mergeCell ref="I90:J90"/>
    <mergeCell ref="K90:L90"/>
    <mergeCell ref="M90:N90"/>
    <mergeCell ref="O90:P90"/>
    <mergeCell ref="Q90:R90"/>
    <mergeCell ref="S90:T90"/>
    <mergeCell ref="U90:V90"/>
    <mergeCell ref="W90:X90"/>
    <mergeCell ref="Y90:Z90"/>
    <mergeCell ref="C89:D89"/>
    <mergeCell ref="E89:F89"/>
    <mergeCell ref="G89:H89"/>
    <mergeCell ref="I89:J89"/>
    <mergeCell ref="K89:L89"/>
    <mergeCell ref="M89:N89"/>
    <mergeCell ref="O89:P89"/>
    <mergeCell ref="Q89:R89"/>
    <mergeCell ref="S89:T89"/>
    <mergeCell ref="U91:V91"/>
    <mergeCell ref="W91:X91"/>
    <mergeCell ref="Y91:Z91"/>
    <mergeCell ref="C92:D92"/>
    <mergeCell ref="E92:F92"/>
    <mergeCell ref="G92:H92"/>
    <mergeCell ref="I92:J92"/>
    <mergeCell ref="K92:L92"/>
    <mergeCell ref="M92:N92"/>
    <mergeCell ref="O92:P92"/>
    <mergeCell ref="Q92:R92"/>
    <mergeCell ref="S92:T92"/>
    <mergeCell ref="U92:V92"/>
    <mergeCell ref="W92:X92"/>
    <mergeCell ref="Y92:Z92"/>
    <mergeCell ref="C91:D91"/>
    <mergeCell ref="E91:F91"/>
    <mergeCell ref="G91:H91"/>
    <mergeCell ref="I91:J91"/>
    <mergeCell ref="K91:L91"/>
    <mergeCell ref="M91:N91"/>
    <mergeCell ref="O91:P91"/>
    <mergeCell ref="Q91:R91"/>
    <mergeCell ref="S91:T91"/>
    <mergeCell ref="U93:V93"/>
    <mergeCell ref="W93:X93"/>
    <mergeCell ref="Y93:Z93"/>
    <mergeCell ref="C94:D94"/>
    <mergeCell ref="E94:F94"/>
    <mergeCell ref="G94:H94"/>
    <mergeCell ref="I94:J94"/>
    <mergeCell ref="K94:L94"/>
    <mergeCell ref="M94:N94"/>
    <mergeCell ref="O94:P94"/>
    <mergeCell ref="Q94:R94"/>
    <mergeCell ref="S94:T94"/>
    <mergeCell ref="U94:V94"/>
    <mergeCell ref="W94:X94"/>
    <mergeCell ref="Y94:Z94"/>
    <mergeCell ref="C93:D93"/>
    <mergeCell ref="E93:F93"/>
    <mergeCell ref="G93:H93"/>
    <mergeCell ref="I93:J93"/>
    <mergeCell ref="K93:L93"/>
    <mergeCell ref="M93:N93"/>
    <mergeCell ref="O93:P93"/>
    <mergeCell ref="Q93:R93"/>
    <mergeCell ref="S93:T93"/>
    <mergeCell ref="U95:V95"/>
    <mergeCell ref="W95:X95"/>
    <mergeCell ref="Y95:Z95"/>
    <mergeCell ref="C96:D96"/>
    <mergeCell ref="E96:F96"/>
    <mergeCell ref="G96:H96"/>
    <mergeCell ref="I96:J96"/>
    <mergeCell ref="K96:L96"/>
    <mergeCell ref="M96:N96"/>
    <mergeCell ref="O96:P96"/>
    <mergeCell ref="Q96:R96"/>
    <mergeCell ref="S96:T96"/>
    <mergeCell ref="U96:V96"/>
    <mergeCell ref="W96:X96"/>
    <mergeCell ref="Y96:Z96"/>
    <mergeCell ref="C95:D95"/>
    <mergeCell ref="E95:F95"/>
    <mergeCell ref="G95:H95"/>
    <mergeCell ref="I95:J95"/>
    <mergeCell ref="K95:L95"/>
    <mergeCell ref="M95:N95"/>
    <mergeCell ref="O95:P95"/>
    <mergeCell ref="Q95:R95"/>
    <mergeCell ref="S95:T95"/>
    <mergeCell ref="U97:V97"/>
    <mergeCell ref="W97:X97"/>
    <mergeCell ref="Y97:Z97"/>
    <mergeCell ref="C98:D98"/>
    <mergeCell ref="E98:F98"/>
    <mergeCell ref="G98:H98"/>
    <mergeCell ref="I98:J98"/>
    <mergeCell ref="K98:L98"/>
    <mergeCell ref="M98:N98"/>
    <mergeCell ref="O98:P98"/>
    <mergeCell ref="Q98:R98"/>
    <mergeCell ref="S98:T98"/>
    <mergeCell ref="U98:V98"/>
    <mergeCell ref="W98:X98"/>
    <mergeCell ref="Y98:Z98"/>
    <mergeCell ref="C97:D97"/>
    <mergeCell ref="E97:F97"/>
    <mergeCell ref="G97:H97"/>
    <mergeCell ref="I97:J97"/>
    <mergeCell ref="K97:L97"/>
    <mergeCell ref="M97:N97"/>
    <mergeCell ref="O97:P97"/>
    <mergeCell ref="Q97:R97"/>
    <mergeCell ref="S97:T97"/>
    <mergeCell ref="U99:V99"/>
    <mergeCell ref="W99:X99"/>
    <mergeCell ref="Y99:Z99"/>
    <mergeCell ref="C100:D100"/>
    <mergeCell ref="E100:F100"/>
    <mergeCell ref="G100:H100"/>
    <mergeCell ref="I100:J100"/>
    <mergeCell ref="K100:L100"/>
    <mergeCell ref="M100:N100"/>
    <mergeCell ref="O100:P100"/>
    <mergeCell ref="Q100:R100"/>
    <mergeCell ref="S100:T100"/>
    <mergeCell ref="U100:V100"/>
    <mergeCell ref="W100:X100"/>
    <mergeCell ref="Y100:Z100"/>
    <mergeCell ref="C99:D99"/>
    <mergeCell ref="E99:F99"/>
    <mergeCell ref="G99:H99"/>
    <mergeCell ref="I99:J99"/>
    <mergeCell ref="K99:L99"/>
    <mergeCell ref="M99:N99"/>
    <mergeCell ref="O99:P99"/>
    <mergeCell ref="Q99:R99"/>
    <mergeCell ref="S99:T99"/>
    <mergeCell ref="U101:V101"/>
    <mergeCell ref="W101:X101"/>
    <mergeCell ref="Y101:Z101"/>
    <mergeCell ref="C102:D102"/>
    <mergeCell ref="E102:F102"/>
    <mergeCell ref="G102:H102"/>
    <mergeCell ref="I102:J102"/>
    <mergeCell ref="K102:L102"/>
    <mergeCell ref="M102:N102"/>
    <mergeCell ref="O102:P102"/>
    <mergeCell ref="Q102:R102"/>
    <mergeCell ref="S102:T102"/>
    <mergeCell ref="U102:V102"/>
    <mergeCell ref="W102:X102"/>
    <mergeCell ref="Y102:Z102"/>
    <mergeCell ref="C101:D101"/>
    <mergeCell ref="E101:F101"/>
    <mergeCell ref="G101:H101"/>
    <mergeCell ref="I101:J101"/>
    <mergeCell ref="K101:L101"/>
    <mergeCell ref="M101:N101"/>
    <mergeCell ref="O101:P101"/>
    <mergeCell ref="Q101:R101"/>
    <mergeCell ref="S101:T101"/>
    <mergeCell ref="U103:V103"/>
    <mergeCell ref="W103:X103"/>
    <mergeCell ref="Y103:Z103"/>
    <mergeCell ref="C104:D104"/>
    <mergeCell ref="E104:F104"/>
    <mergeCell ref="G104:H104"/>
    <mergeCell ref="I104:J104"/>
    <mergeCell ref="K104:L104"/>
    <mergeCell ref="M104:N104"/>
    <mergeCell ref="O104:P104"/>
    <mergeCell ref="Q104:R104"/>
    <mergeCell ref="S104:T104"/>
    <mergeCell ref="U104:V104"/>
    <mergeCell ref="W104:X104"/>
    <mergeCell ref="Y104:Z104"/>
    <mergeCell ref="C103:D103"/>
    <mergeCell ref="E103:F103"/>
    <mergeCell ref="G103:H103"/>
    <mergeCell ref="I103:J103"/>
    <mergeCell ref="K103:L103"/>
    <mergeCell ref="M103:N103"/>
    <mergeCell ref="O103:P103"/>
    <mergeCell ref="Q103:R103"/>
    <mergeCell ref="S103:T103"/>
    <mergeCell ref="U105:V105"/>
    <mergeCell ref="W105:X105"/>
    <mergeCell ref="Y105:Z105"/>
    <mergeCell ref="C106:D106"/>
    <mergeCell ref="E106:F106"/>
    <mergeCell ref="G106:H106"/>
    <mergeCell ref="I106:J106"/>
    <mergeCell ref="K106:L106"/>
    <mergeCell ref="M106:N106"/>
    <mergeCell ref="O106:P106"/>
    <mergeCell ref="Q106:R106"/>
    <mergeCell ref="S106:T106"/>
    <mergeCell ref="U106:V106"/>
    <mergeCell ref="W106:X106"/>
    <mergeCell ref="Y106:Z106"/>
    <mergeCell ref="C105:D105"/>
    <mergeCell ref="E105:F105"/>
    <mergeCell ref="G105:H105"/>
    <mergeCell ref="I105:J105"/>
    <mergeCell ref="K105:L105"/>
    <mergeCell ref="M105:N105"/>
    <mergeCell ref="O105:P105"/>
    <mergeCell ref="Q105:R105"/>
    <mergeCell ref="S105:T105"/>
    <mergeCell ref="U107:V107"/>
    <mergeCell ref="W107:X107"/>
    <mergeCell ref="Y107:Z107"/>
    <mergeCell ref="C108:D108"/>
    <mergeCell ref="E108:F108"/>
    <mergeCell ref="G108:H108"/>
    <mergeCell ref="I108:J108"/>
    <mergeCell ref="K108:L108"/>
    <mergeCell ref="M108:N108"/>
    <mergeCell ref="O108:P108"/>
    <mergeCell ref="Q108:R108"/>
    <mergeCell ref="S108:T108"/>
    <mergeCell ref="U108:V108"/>
    <mergeCell ref="W108:X108"/>
    <mergeCell ref="Y108:Z108"/>
    <mergeCell ref="C107:D107"/>
    <mergeCell ref="E107:F107"/>
    <mergeCell ref="G107:H107"/>
    <mergeCell ref="I107:J107"/>
    <mergeCell ref="K107:L107"/>
    <mergeCell ref="M107:N107"/>
    <mergeCell ref="O107:P107"/>
    <mergeCell ref="Q107:R107"/>
    <mergeCell ref="S107:T107"/>
    <mergeCell ref="I110:J110"/>
    <mergeCell ref="K110:L110"/>
    <mergeCell ref="M110:N110"/>
    <mergeCell ref="O110:P110"/>
    <mergeCell ref="Q110:R110"/>
    <mergeCell ref="S110:T110"/>
    <mergeCell ref="U110:V110"/>
    <mergeCell ref="W110:X110"/>
    <mergeCell ref="Y110:Z110"/>
    <mergeCell ref="C109:D109"/>
    <mergeCell ref="E109:F109"/>
    <mergeCell ref="G109:H109"/>
    <mergeCell ref="I109:J109"/>
    <mergeCell ref="K109:L109"/>
    <mergeCell ref="M109:N109"/>
    <mergeCell ref="O109:P109"/>
    <mergeCell ref="Q109:R109"/>
    <mergeCell ref="S109:T109"/>
    <mergeCell ref="U109:V109"/>
    <mergeCell ref="W109:X109"/>
    <mergeCell ref="Y109:Z109"/>
    <mergeCell ref="C110:D110"/>
    <mergeCell ref="E110:F110"/>
    <mergeCell ref="G110:H110"/>
    <mergeCell ref="U111:V111"/>
    <mergeCell ref="W111:X111"/>
    <mergeCell ref="Y111:Z111"/>
    <mergeCell ref="C111:D111"/>
    <mergeCell ref="E111:F111"/>
    <mergeCell ref="G111:H111"/>
    <mergeCell ref="I111:J111"/>
    <mergeCell ref="K111:L111"/>
    <mergeCell ref="M111:N111"/>
    <mergeCell ref="O111:P111"/>
    <mergeCell ref="Q111:R111"/>
    <mergeCell ref="S111:T111"/>
    <mergeCell ref="C112:D112"/>
    <mergeCell ref="E112:F112"/>
    <mergeCell ref="G112:H112"/>
    <mergeCell ref="I112:J112"/>
    <mergeCell ref="K112:L112"/>
    <mergeCell ref="M112:N112"/>
    <mergeCell ref="O112:P112"/>
    <mergeCell ref="Q112:R112"/>
    <mergeCell ref="S112:T112"/>
    <mergeCell ref="U112:V112"/>
    <mergeCell ref="W112:X112"/>
    <mergeCell ref="Y112:Z112"/>
    <mergeCell ref="O1:R1"/>
    <mergeCell ref="W1:X1"/>
    <mergeCell ref="Y1:Z1"/>
    <mergeCell ref="C2:F2"/>
    <mergeCell ref="G2:J2"/>
    <mergeCell ref="K2:N2"/>
    <mergeCell ref="O2:R2"/>
    <mergeCell ref="W2:X2"/>
    <mergeCell ref="Y2:Z2"/>
    <mergeCell ref="W3:Z3"/>
    <mergeCell ref="W4:Z4"/>
    <mergeCell ref="W5:Z5"/>
    <mergeCell ref="W6:Z6"/>
    <mergeCell ref="W7:Z7"/>
    <mergeCell ref="W9:Z9"/>
    <mergeCell ref="K3:N3"/>
    <mergeCell ref="K4:N4"/>
    <mergeCell ref="K5:N5"/>
    <mergeCell ref="K6:N6"/>
    <mergeCell ref="K7:N7"/>
    <mergeCell ref="K9:N9"/>
    <mergeCell ref="C1:F1"/>
    <mergeCell ref="G1:J1"/>
    <mergeCell ref="K1:N1"/>
    <mergeCell ref="S3:V3"/>
    <mergeCell ref="S4:V4"/>
    <mergeCell ref="G3:J3"/>
    <mergeCell ref="G4:J4"/>
    <mergeCell ref="O3:R3"/>
    <mergeCell ref="O4:R4"/>
    <mergeCell ref="S5:V5"/>
    <mergeCell ref="S6:V6"/>
    <mergeCell ref="S84:T84"/>
    <mergeCell ref="U84:V84"/>
    <mergeCell ref="I51:J51"/>
    <mergeCell ref="K51:L51"/>
    <mergeCell ref="M51:N51"/>
    <mergeCell ref="O51:P51"/>
    <mergeCell ref="Q51:R51"/>
    <mergeCell ref="S51:T51"/>
    <mergeCell ref="U51:V51"/>
    <mergeCell ref="W51:X51"/>
    <mergeCell ref="Y51:Z51"/>
    <mergeCell ref="W13:Z13"/>
    <mergeCell ref="AA14:AA19"/>
    <mergeCell ref="AB14:AB19"/>
    <mergeCell ref="C50:D50"/>
    <mergeCell ref="E50:F50"/>
    <mergeCell ref="G50:H50"/>
    <mergeCell ref="I50:J50"/>
    <mergeCell ref="K50:L50"/>
    <mergeCell ref="M50:N50"/>
    <mergeCell ref="O50:P50"/>
    <mergeCell ref="Q50:R50"/>
    <mergeCell ref="S50:T50"/>
    <mergeCell ref="U50:V50"/>
    <mergeCell ref="W50:X50"/>
    <mergeCell ref="Y50:Z50"/>
    <mergeCell ref="O48:P48"/>
    <mergeCell ref="O30:P30"/>
    <mergeCell ref="O31:P31"/>
    <mergeCell ref="O33:P33"/>
    <mergeCell ref="O34:P34"/>
    <mergeCell ref="O43:P43"/>
  </mergeCells>
  <conditionalFormatting sqref="D53:D57">
    <cfRule type="cellIs" dxfId="210" priority="123" operator="greaterThan">
      <formula>0</formula>
    </cfRule>
    <cfRule type="cellIs" dxfId="209" priority="122" operator="greaterThan">
      <formula>0</formula>
    </cfRule>
  </conditionalFormatting>
  <conditionalFormatting sqref="D113:D117">
    <cfRule type="cellIs" dxfId="208" priority="70" operator="greaterThan">
      <formula>0</formula>
    </cfRule>
    <cfRule type="cellIs" dxfId="207" priority="69" operator="greaterThan">
      <formula>0</formula>
    </cfRule>
  </conditionalFormatting>
  <conditionalFormatting sqref="F53">
    <cfRule type="cellIs" dxfId="206" priority="114" operator="greaterThan">
      <formula>0</formula>
    </cfRule>
    <cfRule type="cellIs" dxfId="205" priority="113" operator="greaterThan">
      <formula>1</formula>
    </cfRule>
    <cfRule type="cellIs" dxfId="204" priority="112" operator="greaterThan">
      <formula>0</formula>
    </cfRule>
    <cfRule type="cellIs" dxfId="203" priority="111" operator="greaterThan">
      <formula>0</formula>
    </cfRule>
  </conditionalFormatting>
  <conditionalFormatting sqref="F53:F57">
    <cfRule type="cellIs" dxfId="202" priority="115" operator="greaterThan">
      <formula>0</formula>
    </cfRule>
    <cfRule type="cellIs" dxfId="201" priority="110" operator="greaterThan">
      <formula>0</formula>
    </cfRule>
  </conditionalFormatting>
  <conditionalFormatting sqref="F113">
    <cfRule type="cellIs" dxfId="200" priority="65" operator="greaterThan">
      <formula>0</formula>
    </cfRule>
    <cfRule type="cellIs" dxfId="199" priority="66" operator="greaterThan">
      <formula>1</formula>
    </cfRule>
    <cfRule type="cellIs" dxfId="198" priority="67" operator="greaterThan">
      <formula>0</formula>
    </cfRule>
    <cfRule type="cellIs" dxfId="197" priority="64" operator="greaterThan">
      <formula>0</formula>
    </cfRule>
  </conditionalFormatting>
  <conditionalFormatting sqref="F113:F117">
    <cfRule type="cellIs" dxfId="196" priority="68" operator="greaterThan">
      <formula>0</formula>
    </cfRule>
    <cfRule type="cellIs" dxfId="195" priority="63" operator="greaterThan">
      <formula>0</formula>
    </cfRule>
  </conditionalFormatting>
  <conditionalFormatting sqref="H53:H57">
    <cfRule type="cellIs" dxfId="194" priority="109" operator="greaterThan">
      <formula>0</formula>
    </cfRule>
    <cfRule type="cellIs" dxfId="193" priority="108" operator="greaterThan">
      <formula>0</formula>
    </cfRule>
    <cfRule type="cellIs" dxfId="192" priority="107" operator="greaterThan">
      <formula>0</formula>
    </cfRule>
  </conditionalFormatting>
  <conditionalFormatting sqref="H113:H117">
    <cfRule type="cellIs" dxfId="191" priority="60" operator="greaterThan">
      <formula>0</formula>
    </cfRule>
    <cfRule type="cellIs" dxfId="190" priority="61" operator="greaterThan">
      <formula>0</formula>
    </cfRule>
    <cfRule type="cellIs" dxfId="189" priority="62" operator="greaterThan">
      <formula>0</formula>
    </cfRule>
  </conditionalFormatting>
  <conditionalFormatting sqref="J53">
    <cfRule type="cellIs" dxfId="188" priority="105" operator="greaterThan">
      <formula>0</formula>
    </cfRule>
    <cfRule type="cellIs" dxfId="187" priority="104" operator="greaterThan">
      <formula>1</formula>
    </cfRule>
    <cfRule type="cellIs" dxfId="186" priority="103" operator="greaterThan">
      <formula>0</formula>
    </cfRule>
    <cfRule type="cellIs" dxfId="185" priority="102" operator="greaterThan">
      <formula>0</formula>
    </cfRule>
  </conditionalFormatting>
  <conditionalFormatting sqref="J53:J57">
    <cfRule type="cellIs" dxfId="184" priority="101" operator="greaterThan">
      <formula>0</formula>
    </cfRule>
    <cfRule type="cellIs" dxfId="183" priority="100" operator="greaterThan">
      <formula>0</formula>
    </cfRule>
    <cfRule type="cellIs" dxfId="182" priority="106" operator="greaterThan">
      <formula>0</formula>
    </cfRule>
  </conditionalFormatting>
  <conditionalFormatting sqref="J113">
    <cfRule type="cellIs" dxfId="181" priority="58" operator="greaterThan">
      <formula>0</formula>
    </cfRule>
    <cfRule type="cellIs" dxfId="180" priority="57" operator="greaterThan">
      <formula>1</formula>
    </cfRule>
    <cfRule type="cellIs" dxfId="179" priority="55" operator="greaterThan">
      <formula>0</formula>
    </cfRule>
    <cfRule type="cellIs" dxfId="178" priority="56" operator="greaterThan">
      <formula>0</formula>
    </cfRule>
  </conditionalFormatting>
  <conditionalFormatting sqref="J113:J117">
    <cfRule type="cellIs" dxfId="177" priority="59" operator="greaterThan">
      <formula>0</formula>
    </cfRule>
    <cfRule type="cellIs" dxfId="176" priority="54" operator="greaterThan">
      <formula>0</formula>
    </cfRule>
    <cfRule type="cellIs" dxfId="175" priority="53" operator="greaterThan">
      <formula>0</formula>
    </cfRule>
  </conditionalFormatting>
  <conditionalFormatting sqref="L53:L57">
    <cfRule type="cellIs" dxfId="174" priority="99" operator="greaterThan">
      <formula>0</formula>
    </cfRule>
    <cfRule type="cellIs" dxfId="173" priority="98" operator="greaterThan">
      <formula>0</formula>
    </cfRule>
  </conditionalFormatting>
  <conditionalFormatting sqref="L113:L117">
    <cfRule type="cellIs" dxfId="172" priority="27" operator="greaterThan">
      <formula>0</formula>
    </cfRule>
    <cfRule type="cellIs" dxfId="171" priority="28" operator="greaterThan">
      <formula>0</formula>
    </cfRule>
  </conditionalFormatting>
  <conditionalFormatting sqref="N53">
    <cfRule type="cellIs" dxfId="170" priority="96" operator="greaterThan">
      <formula>0</formula>
    </cfRule>
    <cfRule type="cellIs" dxfId="169" priority="94" operator="greaterThan">
      <formula>0</formula>
    </cfRule>
    <cfRule type="cellIs" dxfId="168" priority="93" operator="greaterThan">
      <formula>0</formula>
    </cfRule>
    <cfRule type="cellIs" dxfId="167" priority="95" operator="greaterThan">
      <formula>1</formula>
    </cfRule>
  </conditionalFormatting>
  <conditionalFormatting sqref="N53:N57">
    <cfRule type="cellIs" dxfId="166" priority="97" operator="greaterThan">
      <formula>0</formula>
    </cfRule>
    <cfRule type="cellIs" dxfId="165" priority="92" operator="greaterThan">
      <formula>0</formula>
    </cfRule>
  </conditionalFormatting>
  <conditionalFormatting sqref="N113">
    <cfRule type="cellIs" dxfId="164" priority="23" operator="greaterThan">
      <formula>0</formula>
    </cfRule>
    <cfRule type="cellIs" dxfId="163" priority="25" operator="greaterThan">
      <formula>0</formula>
    </cfRule>
    <cfRule type="cellIs" dxfId="162" priority="24" operator="greaterThan">
      <formula>1</formula>
    </cfRule>
    <cfRule type="cellIs" dxfId="161" priority="22" operator="greaterThan">
      <formula>0</formula>
    </cfRule>
  </conditionalFormatting>
  <conditionalFormatting sqref="N113:N117">
    <cfRule type="cellIs" dxfId="160" priority="21" operator="greaterThan">
      <formula>0</formula>
    </cfRule>
    <cfRule type="cellIs" dxfId="159" priority="26" operator="greaterThan">
      <formula>0</formula>
    </cfRule>
  </conditionalFormatting>
  <conditionalFormatting sqref="P53:P57">
    <cfRule type="cellIs" dxfId="158" priority="90" operator="greaterThan">
      <formula>0</formula>
    </cfRule>
    <cfRule type="cellIs" dxfId="157" priority="89" operator="greaterThan">
      <formula>0</formula>
    </cfRule>
    <cfRule type="cellIs" dxfId="156" priority="91" operator="greaterThan">
      <formula>0</formula>
    </cfRule>
  </conditionalFormatting>
  <conditionalFormatting sqref="P113:P117">
    <cfRule type="cellIs" dxfId="155" priority="19" operator="greaterThan">
      <formula>0</formula>
    </cfRule>
    <cfRule type="cellIs" dxfId="154" priority="20" operator="greaterThan">
      <formula>0</formula>
    </cfRule>
    <cfRule type="cellIs" dxfId="153" priority="18" operator="greaterThan">
      <formula>0</formula>
    </cfRule>
  </conditionalFormatting>
  <conditionalFormatting sqref="R53">
    <cfRule type="cellIs" dxfId="152" priority="87" operator="greaterThan">
      <formula>0</formula>
    </cfRule>
    <cfRule type="cellIs" dxfId="151" priority="86" operator="greaterThan">
      <formula>1</formula>
    </cfRule>
    <cfRule type="cellIs" dxfId="150" priority="85" operator="greaterThan">
      <formula>0</formula>
    </cfRule>
    <cfRule type="cellIs" dxfId="149" priority="84" operator="greaterThan">
      <formula>0</formula>
    </cfRule>
  </conditionalFormatting>
  <conditionalFormatting sqref="R53:R57">
    <cfRule type="cellIs" dxfId="148" priority="83" operator="greaterThan">
      <formula>0</formula>
    </cfRule>
    <cfRule type="cellIs" dxfId="147" priority="82" operator="greaterThan">
      <formula>0</formula>
    </cfRule>
    <cfRule type="cellIs" dxfId="146" priority="88" operator="greaterThan">
      <formula>0</formula>
    </cfRule>
  </conditionalFormatting>
  <conditionalFormatting sqref="R113">
    <cfRule type="cellIs" dxfId="145" priority="14" operator="greaterThan">
      <formula>0</formula>
    </cfRule>
    <cfRule type="cellIs" dxfId="144" priority="13" operator="greaterThan">
      <formula>0</formula>
    </cfRule>
    <cfRule type="cellIs" dxfId="143" priority="15" operator="greaterThan">
      <formula>1</formula>
    </cfRule>
    <cfRule type="cellIs" dxfId="142" priority="16" operator="greaterThan">
      <formula>0</formula>
    </cfRule>
  </conditionalFormatting>
  <conditionalFormatting sqref="R113:R117">
    <cfRule type="cellIs" dxfId="141" priority="11" operator="greaterThan">
      <formula>0</formula>
    </cfRule>
    <cfRule type="cellIs" dxfId="140" priority="12" operator="greaterThan">
      <formula>0</formula>
    </cfRule>
    <cfRule type="cellIs" dxfId="139" priority="17" operator="greaterThan">
      <formula>0</formula>
    </cfRule>
  </conditionalFormatting>
  <conditionalFormatting sqref="T53:T58">
    <cfRule type="cellIs" dxfId="138" priority="5" operator="greaterThan">
      <formula>0</formula>
    </cfRule>
    <cfRule type="cellIs" dxfId="137" priority="6" operator="greaterThan">
      <formula>0</formula>
    </cfRule>
    <cfRule type="cellIs" dxfId="136" priority="7" operator="greaterThan">
      <formula>0</formula>
    </cfRule>
  </conditionalFormatting>
  <conditionalFormatting sqref="V53:V58">
    <cfRule type="cellIs" dxfId="135" priority="3" operator="greaterThan">
      <formula>0</formula>
    </cfRule>
    <cfRule type="cellIs" dxfId="134" priority="4" operator="greaterThan">
      <formula>0</formula>
    </cfRule>
    <cfRule type="cellIs" dxfId="133" priority="1" operator="greaterThan">
      <formula>0</formula>
    </cfRule>
    <cfRule type="cellIs" dxfId="132" priority="2" operator="greaterThan">
      <formula>0</formula>
    </cfRule>
  </conditionalFormatting>
  <conditionalFormatting sqref="X53:X58">
    <cfRule type="cellIs" dxfId="131" priority="79" operator="greaterThan">
      <formula>0</formula>
    </cfRule>
    <cfRule type="cellIs" dxfId="130" priority="81" operator="greaterThan">
      <formula>0</formula>
    </cfRule>
    <cfRule type="cellIs" dxfId="129" priority="80" operator="greaterThan">
      <formula>0</formula>
    </cfRule>
  </conditionalFormatting>
  <conditionalFormatting sqref="X113:X118">
    <cfRule type="cellIs" dxfId="128" priority="9" operator="greaterThan">
      <formula>0</formula>
    </cfRule>
    <cfRule type="cellIs" dxfId="127" priority="10" operator="greaterThan">
      <formula>0</formula>
    </cfRule>
    <cfRule type="cellIs" dxfId="126" priority="8" operator="greaterThan">
      <formula>0</formula>
    </cfRule>
  </conditionalFormatting>
  <conditionalFormatting sqref="Z53:Z58">
    <cfRule type="cellIs" dxfId="125" priority="74" operator="greaterThan">
      <formula>0</formula>
    </cfRule>
    <cfRule type="cellIs" dxfId="124" priority="73" operator="greaterThan">
      <formula>0</formula>
    </cfRule>
    <cfRule type="cellIs" dxfId="123" priority="72" operator="greaterThan">
      <formula>0</formula>
    </cfRule>
    <cfRule type="cellIs" dxfId="122" priority="71" operator="greaterThan">
      <formula>0</formula>
    </cfRule>
  </conditionalFormatting>
  <conditionalFormatting sqref="Z113:Z118">
    <cfRule type="cellIs" dxfId="121" priority="31" operator="greaterThan">
      <formula>0</formula>
    </cfRule>
    <cfRule type="cellIs" dxfId="120" priority="30" operator="greaterThan">
      <formula>0</formula>
    </cfRule>
    <cfRule type="cellIs" dxfId="119" priority="29" operator="greaterThan">
      <formula>0</formula>
    </cfRule>
  </conditionalFormatting>
  <pageMargins left="0.11811023622047245" right="0.11811023622047245" top="0.11811023622047245" bottom="0.11811023622047245" header="0" footer="0"/>
  <pageSetup paperSize="9" scale="74" fitToHeight="0" orientation="landscape" r:id="rId1"/>
  <rowBreaks count="1" manualBreakCount="1">
    <brk id="58" max="27" man="1"/>
  </rowBreaks>
  <colBreaks count="1" manualBreakCount="1">
    <brk id="28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  <pageSetUpPr fitToPage="1"/>
  </sheetPr>
  <dimension ref="A1:AF123"/>
  <sheetViews>
    <sheetView zoomScale="80" zoomScaleNormal="80" workbookViewId="0">
      <selection activeCell="C16" sqref="C16:F16"/>
    </sheetView>
  </sheetViews>
  <sheetFormatPr defaultColWidth="9.140625" defaultRowHeight="12.75" x14ac:dyDescent="0.2"/>
  <cols>
    <col min="1" max="1" width="30.7109375" style="1" customWidth="1"/>
    <col min="2" max="2" width="2.7109375" style="1" customWidth="1"/>
    <col min="3" max="13" width="4.7109375" style="1" customWidth="1"/>
    <col min="14" max="22" width="5.5703125" style="1" customWidth="1"/>
    <col min="23" max="26" width="4.7109375" style="1" customWidth="1"/>
    <col min="27" max="27" width="5.5703125" style="1" bestFit="1" customWidth="1"/>
    <col min="28" max="28" width="4.140625" style="1" customWidth="1"/>
    <col min="29" max="30" width="5.7109375" style="1" customWidth="1"/>
    <col min="31" max="31" width="10.7109375" style="1" customWidth="1"/>
    <col min="32" max="32" width="26.7109375" style="1" customWidth="1"/>
    <col min="33" max="16384" width="9.140625" style="1"/>
  </cols>
  <sheetData>
    <row r="1" spans="1:32" x14ac:dyDescent="0.2">
      <c r="A1" s="190" t="s">
        <v>250</v>
      </c>
      <c r="B1" s="191"/>
      <c r="C1" s="149" t="s">
        <v>67</v>
      </c>
      <c r="D1" s="150"/>
      <c r="E1" s="150"/>
      <c r="F1" s="150"/>
      <c r="G1" s="149" t="s">
        <v>72</v>
      </c>
      <c r="H1" s="150"/>
      <c r="I1" s="150"/>
      <c r="J1" s="151"/>
      <c r="K1" s="149" t="s">
        <v>73</v>
      </c>
      <c r="L1" s="150"/>
      <c r="M1" s="150"/>
      <c r="N1" s="151"/>
      <c r="O1" s="149" t="s">
        <v>398</v>
      </c>
      <c r="P1" s="150"/>
      <c r="Q1" s="150"/>
      <c r="R1" s="151"/>
      <c r="S1" s="149" t="s">
        <v>360</v>
      </c>
      <c r="T1" s="150"/>
      <c r="U1" s="150"/>
      <c r="V1" s="151"/>
      <c r="W1" s="149" t="s">
        <v>361</v>
      </c>
      <c r="X1" s="150"/>
      <c r="Y1" s="150"/>
      <c r="Z1" s="151"/>
      <c r="AA1" s="227" t="s">
        <v>35</v>
      </c>
      <c r="AB1" s="228"/>
      <c r="AC1" s="232" t="s">
        <v>24</v>
      </c>
      <c r="AD1" s="233"/>
      <c r="AE1" s="233"/>
      <c r="AF1" s="234"/>
    </row>
    <row r="2" spans="1:32" ht="39" customHeight="1" x14ac:dyDescent="0.2">
      <c r="A2" s="192"/>
      <c r="B2" s="193"/>
      <c r="C2" s="152"/>
      <c r="D2" s="153"/>
      <c r="E2" s="153"/>
      <c r="F2" s="154"/>
      <c r="G2" s="152"/>
      <c r="H2" s="153"/>
      <c r="I2" s="153"/>
      <c r="J2" s="154"/>
      <c r="K2" s="152"/>
      <c r="L2" s="153"/>
      <c r="M2" s="153"/>
      <c r="N2" s="154"/>
      <c r="O2" s="109"/>
      <c r="P2" s="109"/>
      <c r="Q2" s="109"/>
      <c r="R2" s="109"/>
      <c r="S2" s="152"/>
      <c r="T2" s="153"/>
      <c r="U2" s="153"/>
      <c r="V2" s="154"/>
      <c r="W2" s="152"/>
      <c r="X2" s="153"/>
      <c r="Y2" s="153"/>
      <c r="Z2" s="154"/>
      <c r="AA2" s="229"/>
      <c r="AB2" s="230"/>
      <c r="AC2" s="235"/>
      <c r="AD2" s="236"/>
      <c r="AE2" s="236"/>
      <c r="AF2" s="237"/>
    </row>
    <row r="3" spans="1:32" ht="15" customHeight="1" x14ac:dyDescent="0.2">
      <c r="A3" s="170" t="s">
        <v>5</v>
      </c>
      <c r="B3" s="171"/>
      <c r="C3" s="165" t="s">
        <v>6</v>
      </c>
      <c r="D3" s="166"/>
      <c r="E3" s="166"/>
      <c r="F3" s="167"/>
      <c r="G3" s="162" t="s">
        <v>6</v>
      </c>
      <c r="H3" s="163"/>
      <c r="I3" s="163"/>
      <c r="J3" s="164"/>
      <c r="K3" s="165" t="s">
        <v>6</v>
      </c>
      <c r="L3" s="166"/>
      <c r="M3" s="166"/>
      <c r="N3" s="167"/>
      <c r="O3" s="165" t="s">
        <v>6</v>
      </c>
      <c r="P3" s="166"/>
      <c r="Q3" s="166"/>
      <c r="R3" s="167"/>
      <c r="S3" s="162" t="s">
        <v>6</v>
      </c>
      <c r="T3" s="163"/>
      <c r="U3" s="163"/>
      <c r="V3" s="164"/>
      <c r="W3" s="162" t="s">
        <v>6</v>
      </c>
      <c r="X3" s="163"/>
      <c r="Y3" s="163"/>
      <c r="Z3" s="164"/>
      <c r="AA3" s="165" t="s">
        <v>6</v>
      </c>
      <c r="AB3" s="167"/>
      <c r="AC3" s="29"/>
      <c r="AD3" s="39"/>
      <c r="AE3" s="39"/>
      <c r="AF3" s="30"/>
    </row>
    <row r="4" spans="1:32" ht="15" customHeight="1" x14ac:dyDescent="0.2">
      <c r="A4" s="184" t="s">
        <v>7</v>
      </c>
      <c r="B4" s="185"/>
      <c r="C4" s="165"/>
      <c r="D4" s="166"/>
      <c r="E4" s="166"/>
      <c r="F4" s="167"/>
      <c r="G4" s="162"/>
      <c r="H4" s="163"/>
      <c r="I4" s="163"/>
      <c r="J4" s="164"/>
      <c r="K4" s="145"/>
      <c r="L4" s="146"/>
      <c r="M4" s="146"/>
      <c r="N4" s="161"/>
      <c r="O4" s="145"/>
      <c r="P4" s="146"/>
      <c r="Q4" s="146"/>
      <c r="R4" s="161"/>
      <c r="S4" s="145"/>
      <c r="T4" s="146"/>
      <c r="U4" s="146"/>
      <c r="V4" s="161"/>
      <c r="W4" s="145"/>
      <c r="X4" s="146"/>
      <c r="Y4" s="146"/>
      <c r="Z4" s="161"/>
      <c r="AA4" s="42"/>
      <c r="AB4" s="43"/>
      <c r="AC4" s="41"/>
      <c r="AD4" s="40"/>
      <c r="AE4" s="40"/>
      <c r="AF4" s="26"/>
    </row>
    <row r="5" spans="1:32" x14ac:dyDescent="0.2">
      <c r="A5" s="184" t="s">
        <v>38</v>
      </c>
      <c r="B5" s="185"/>
      <c r="C5" s="165"/>
      <c r="D5" s="166"/>
      <c r="E5" s="166"/>
      <c r="F5" s="167"/>
      <c r="G5" s="162"/>
      <c r="H5" s="163"/>
      <c r="I5" s="163"/>
      <c r="J5" s="164"/>
      <c r="K5" s="145"/>
      <c r="L5" s="146"/>
      <c r="M5" s="146"/>
      <c r="N5" s="161"/>
      <c r="O5" s="145"/>
      <c r="P5" s="146"/>
      <c r="Q5" s="146"/>
      <c r="R5" s="161"/>
      <c r="S5" s="145"/>
      <c r="T5" s="146"/>
      <c r="U5" s="146"/>
      <c r="V5" s="161"/>
      <c r="W5" s="145"/>
      <c r="X5" s="146"/>
      <c r="Y5" s="146"/>
      <c r="Z5" s="161"/>
      <c r="AA5" s="44"/>
      <c r="AB5" s="45"/>
      <c r="AC5" s="25"/>
      <c r="AD5" s="40"/>
      <c r="AE5" s="40"/>
      <c r="AF5" s="26"/>
    </row>
    <row r="6" spans="1:32" x14ac:dyDescent="0.2">
      <c r="A6" s="13" t="s">
        <v>39</v>
      </c>
      <c r="B6" s="14"/>
      <c r="C6" s="19"/>
      <c r="D6" s="20"/>
      <c r="E6" s="20"/>
      <c r="F6" s="21"/>
      <c r="G6" s="19"/>
      <c r="H6" s="20"/>
      <c r="I6" s="20"/>
      <c r="J6" s="21"/>
      <c r="K6" s="165"/>
      <c r="L6" s="166"/>
      <c r="M6" s="166"/>
      <c r="N6" s="167"/>
      <c r="O6" s="162"/>
      <c r="P6" s="163"/>
      <c r="Q6" s="163"/>
      <c r="R6" s="164"/>
      <c r="S6" s="165"/>
      <c r="T6" s="166"/>
      <c r="U6" s="166"/>
      <c r="V6" s="167"/>
      <c r="W6" s="162"/>
      <c r="X6" s="163"/>
      <c r="Y6" s="163"/>
      <c r="Z6" s="164"/>
      <c r="AA6" s="44"/>
      <c r="AB6" s="45"/>
      <c r="AC6" s="25"/>
      <c r="AD6" s="40"/>
      <c r="AE6" s="40"/>
      <c r="AF6" s="26"/>
    </row>
    <row r="7" spans="1:32" ht="12.75" customHeight="1" x14ac:dyDescent="0.2">
      <c r="A7" s="13" t="s">
        <v>40</v>
      </c>
      <c r="B7" s="14"/>
      <c r="C7" s="165"/>
      <c r="D7" s="166"/>
      <c r="E7" s="166"/>
      <c r="F7" s="167"/>
      <c r="G7" s="162"/>
      <c r="H7" s="163"/>
      <c r="I7" s="163"/>
      <c r="J7" s="164"/>
      <c r="K7" s="145"/>
      <c r="L7" s="146"/>
      <c r="M7" s="146"/>
      <c r="N7" s="161"/>
      <c r="O7" s="145"/>
      <c r="P7" s="146"/>
      <c r="Q7" s="146"/>
      <c r="R7" s="161"/>
      <c r="S7" s="145"/>
      <c r="T7" s="146"/>
      <c r="U7" s="146"/>
      <c r="V7" s="161"/>
      <c r="W7" s="145"/>
      <c r="X7" s="146"/>
      <c r="Y7" s="146"/>
      <c r="Z7" s="161"/>
      <c r="AA7" s="44"/>
      <c r="AB7" s="45"/>
      <c r="AC7" s="25"/>
      <c r="AD7" s="40"/>
      <c r="AE7" s="40"/>
      <c r="AF7" s="26"/>
    </row>
    <row r="8" spans="1:32" x14ac:dyDescent="0.2">
      <c r="A8" s="13" t="s">
        <v>41</v>
      </c>
      <c r="B8" s="14"/>
      <c r="C8" s="19"/>
      <c r="D8" s="20"/>
      <c r="E8" s="20"/>
      <c r="F8" s="21"/>
      <c r="G8" s="19"/>
      <c r="H8" s="20"/>
      <c r="I8" s="20"/>
      <c r="J8" s="21"/>
      <c r="K8" s="165"/>
      <c r="L8" s="166"/>
      <c r="M8" s="166"/>
      <c r="N8" s="167"/>
      <c r="O8" s="162"/>
      <c r="P8" s="163"/>
      <c r="Q8" s="163"/>
      <c r="R8" s="164"/>
      <c r="S8" s="165"/>
      <c r="T8" s="166"/>
      <c r="U8" s="166"/>
      <c r="V8" s="167"/>
      <c r="W8" s="162"/>
      <c r="X8" s="163"/>
      <c r="Y8" s="163"/>
      <c r="Z8" s="164"/>
      <c r="AA8" s="44"/>
      <c r="AB8" s="45"/>
      <c r="AC8" s="25"/>
      <c r="AD8" s="40"/>
      <c r="AE8" s="40"/>
      <c r="AF8" s="26"/>
    </row>
    <row r="9" spans="1:32" x14ac:dyDescent="0.2">
      <c r="A9" s="13" t="s">
        <v>251</v>
      </c>
      <c r="B9" s="14"/>
      <c r="C9" s="165" t="s">
        <v>365</v>
      </c>
      <c r="D9" s="166"/>
      <c r="E9" s="166"/>
      <c r="F9" s="167"/>
      <c r="G9" s="162" t="s">
        <v>365</v>
      </c>
      <c r="H9" s="163"/>
      <c r="I9" s="163"/>
      <c r="J9" s="164"/>
      <c r="K9" s="19"/>
      <c r="L9" s="20"/>
      <c r="M9" s="20"/>
      <c r="N9" s="21"/>
      <c r="O9" s="19"/>
      <c r="P9" s="20"/>
      <c r="Q9" s="20"/>
      <c r="R9" s="21"/>
      <c r="S9" s="165" t="s">
        <v>365</v>
      </c>
      <c r="T9" s="166"/>
      <c r="U9" s="166"/>
      <c r="V9" s="167"/>
      <c r="W9" s="162" t="s">
        <v>369</v>
      </c>
      <c r="X9" s="163"/>
      <c r="Y9" s="163"/>
      <c r="Z9" s="164"/>
      <c r="AA9" s="44"/>
      <c r="AB9" s="45"/>
      <c r="AC9" s="25"/>
      <c r="AD9" s="40"/>
      <c r="AE9" s="40"/>
      <c r="AF9" s="26"/>
    </row>
    <row r="10" spans="1:32" x14ac:dyDescent="0.2">
      <c r="A10" s="184" t="s">
        <v>52</v>
      </c>
      <c r="B10" s="185"/>
      <c r="C10" s="165" t="s">
        <v>392</v>
      </c>
      <c r="D10" s="166"/>
      <c r="E10" s="166"/>
      <c r="F10" s="167"/>
      <c r="G10" s="162" t="s">
        <v>392</v>
      </c>
      <c r="H10" s="163"/>
      <c r="I10" s="163"/>
      <c r="J10" s="164"/>
      <c r="K10" s="145"/>
      <c r="L10" s="146"/>
      <c r="M10" s="146"/>
      <c r="N10" s="161"/>
      <c r="O10" s="145"/>
      <c r="P10" s="146"/>
      <c r="Q10" s="146"/>
      <c r="R10" s="161"/>
      <c r="S10" s="165" t="s">
        <v>392</v>
      </c>
      <c r="T10" s="166"/>
      <c r="U10" s="166"/>
      <c r="V10" s="167"/>
      <c r="W10" s="162" t="s">
        <v>392</v>
      </c>
      <c r="X10" s="163"/>
      <c r="Y10" s="163"/>
      <c r="Z10" s="164"/>
      <c r="AA10" s="44"/>
      <c r="AB10" s="45"/>
      <c r="AC10" s="25"/>
      <c r="AD10" s="40"/>
      <c r="AE10" s="40"/>
      <c r="AF10" s="26"/>
    </row>
    <row r="11" spans="1:32" x14ac:dyDescent="0.2">
      <c r="A11" s="170" t="s">
        <v>11</v>
      </c>
      <c r="B11" s="171"/>
      <c r="C11" s="165" t="s">
        <v>12</v>
      </c>
      <c r="D11" s="166"/>
      <c r="E11" s="166"/>
      <c r="F11" s="167"/>
      <c r="G11" s="162" t="s">
        <v>12</v>
      </c>
      <c r="H11" s="163"/>
      <c r="I11" s="163"/>
      <c r="J11" s="164"/>
      <c r="K11" s="165" t="s">
        <v>12</v>
      </c>
      <c r="L11" s="166"/>
      <c r="M11" s="166"/>
      <c r="N11" s="167"/>
      <c r="O11" s="162" t="s">
        <v>12</v>
      </c>
      <c r="P11" s="163"/>
      <c r="Q11" s="163"/>
      <c r="R11" s="164"/>
      <c r="S11" s="165" t="s">
        <v>12</v>
      </c>
      <c r="T11" s="166"/>
      <c r="U11" s="166"/>
      <c r="V11" s="167"/>
      <c r="W11" s="162" t="s">
        <v>12</v>
      </c>
      <c r="X11" s="163"/>
      <c r="Y11" s="163"/>
      <c r="Z11" s="164"/>
      <c r="AA11" s="44"/>
      <c r="AB11" s="45"/>
      <c r="AC11" s="25"/>
      <c r="AD11" s="40"/>
      <c r="AE11" s="40"/>
      <c r="AF11" s="26"/>
    </row>
    <row r="12" spans="1:32" ht="12.75" customHeight="1" x14ac:dyDescent="0.2">
      <c r="A12" s="184" t="s">
        <v>13</v>
      </c>
      <c r="B12" s="185"/>
      <c r="C12" s="165"/>
      <c r="D12" s="166"/>
      <c r="E12" s="166"/>
      <c r="F12" s="167"/>
      <c r="G12" s="162"/>
      <c r="H12" s="163"/>
      <c r="I12" s="163"/>
      <c r="J12" s="164"/>
      <c r="K12" s="145"/>
      <c r="L12" s="146"/>
      <c r="M12" s="146"/>
      <c r="N12" s="161"/>
      <c r="O12" s="145"/>
      <c r="P12" s="146"/>
      <c r="Q12" s="146"/>
      <c r="R12" s="161"/>
      <c r="S12" s="145"/>
      <c r="T12" s="146"/>
      <c r="U12" s="146"/>
      <c r="V12" s="161"/>
      <c r="W12" s="145"/>
      <c r="X12" s="146"/>
      <c r="Y12" s="146"/>
      <c r="Z12" s="161"/>
      <c r="AA12" s="44"/>
      <c r="AB12" s="45"/>
      <c r="AC12" s="25"/>
      <c r="AD12" s="40"/>
      <c r="AE12" s="40"/>
      <c r="AF12" s="26"/>
    </row>
    <row r="13" spans="1:32" ht="15" customHeight="1" x14ac:dyDescent="0.2">
      <c r="A13" s="184" t="s">
        <v>14</v>
      </c>
      <c r="B13" s="185"/>
      <c r="C13" s="145"/>
      <c r="D13" s="146"/>
      <c r="E13" s="146"/>
      <c r="F13" s="161"/>
      <c r="G13" s="145"/>
      <c r="H13" s="146"/>
      <c r="I13" s="146"/>
      <c r="J13" s="161"/>
      <c r="K13" s="165"/>
      <c r="L13" s="166"/>
      <c r="M13" s="166"/>
      <c r="N13" s="167"/>
      <c r="O13" s="162"/>
      <c r="P13" s="163"/>
      <c r="Q13" s="163"/>
      <c r="R13" s="164"/>
      <c r="S13" s="165"/>
      <c r="T13" s="166"/>
      <c r="U13" s="166"/>
      <c r="V13" s="167"/>
      <c r="W13" s="162"/>
      <c r="X13" s="163"/>
      <c r="Y13" s="163"/>
      <c r="Z13" s="164"/>
      <c r="AA13" s="44"/>
      <c r="AB13" s="45"/>
      <c r="AC13" s="25"/>
      <c r="AD13" s="40"/>
      <c r="AE13" s="40"/>
      <c r="AF13" s="26"/>
    </row>
    <row r="14" spans="1:32" x14ac:dyDescent="0.2">
      <c r="A14" s="184" t="s">
        <v>15</v>
      </c>
      <c r="B14" s="185"/>
      <c r="C14" s="165"/>
      <c r="D14" s="166"/>
      <c r="E14" s="166"/>
      <c r="F14" s="167"/>
      <c r="G14" s="162"/>
      <c r="H14" s="163"/>
      <c r="I14" s="163"/>
      <c r="J14" s="164"/>
      <c r="K14" s="145"/>
      <c r="L14" s="146"/>
      <c r="M14" s="146"/>
      <c r="N14" s="161"/>
      <c r="O14" s="145"/>
      <c r="P14" s="146"/>
      <c r="Q14" s="146"/>
      <c r="R14" s="161"/>
      <c r="S14" s="145"/>
      <c r="T14" s="146"/>
      <c r="U14" s="146"/>
      <c r="V14" s="161"/>
      <c r="W14" s="145"/>
      <c r="X14" s="146"/>
      <c r="Y14" s="146"/>
      <c r="Z14" s="161"/>
      <c r="AA14" s="46"/>
      <c r="AB14" s="47"/>
      <c r="AC14" s="25"/>
      <c r="AD14" s="40"/>
      <c r="AE14" s="40"/>
      <c r="AF14" s="26"/>
    </row>
    <row r="15" spans="1:32" ht="15" customHeight="1" x14ac:dyDescent="0.2">
      <c r="A15" s="2"/>
      <c r="B15" s="2"/>
      <c r="C15" s="177" t="s">
        <v>31</v>
      </c>
      <c r="D15" s="178"/>
      <c r="E15" s="177" t="s">
        <v>32</v>
      </c>
      <c r="F15" s="178"/>
      <c r="G15" s="177" t="s">
        <v>31</v>
      </c>
      <c r="H15" s="178"/>
      <c r="I15" s="177" t="s">
        <v>32</v>
      </c>
      <c r="J15" s="178"/>
      <c r="K15" s="177" t="s">
        <v>31</v>
      </c>
      <c r="L15" s="178"/>
      <c r="M15" s="177" t="s">
        <v>32</v>
      </c>
      <c r="N15" s="178"/>
      <c r="O15" s="177" t="s">
        <v>31</v>
      </c>
      <c r="P15" s="178"/>
      <c r="Q15" s="177" t="s">
        <v>32</v>
      </c>
      <c r="R15" s="178"/>
      <c r="S15" s="177" t="s">
        <v>31</v>
      </c>
      <c r="T15" s="178"/>
      <c r="U15" s="177" t="s">
        <v>32</v>
      </c>
      <c r="V15" s="178"/>
      <c r="W15" s="177" t="s">
        <v>31</v>
      </c>
      <c r="X15" s="178"/>
      <c r="Y15" s="177" t="s">
        <v>32</v>
      </c>
      <c r="Z15" s="178"/>
      <c r="AA15" s="177" t="s">
        <v>51</v>
      </c>
      <c r="AB15" s="178"/>
      <c r="AC15" s="238" t="s">
        <v>37</v>
      </c>
      <c r="AD15" s="239"/>
      <c r="AE15" s="244" t="s">
        <v>16</v>
      </c>
      <c r="AF15" s="244" t="s">
        <v>17</v>
      </c>
    </row>
    <row r="16" spans="1:32" ht="15" customHeight="1" x14ac:dyDescent="0.2">
      <c r="A16" s="2"/>
      <c r="B16" s="2"/>
      <c r="C16" s="174" t="s">
        <v>382</v>
      </c>
      <c r="D16" s="175"/>
      <c r="E16" s="174" t="s">
        <v>383</v>
      </c>
      <c r="F16" s="175"/>
      <c r="G16" s="174" t="s">
        <v>384</v>
      </c>
      <c r="H16" s="175"/>
      <c r="I16" s="174" t="s">
        <v>385</v>
      </c>
      <c r="J16" s="175"/>
      <c r="K16" s="174" t="s">
        <v>386</v>
      </c>
      <c r="L16" s="175"/>
      <c r="M16" s="174" t="s">
        <v>387</v>
      </c>
      <c r="N16" s="175"/>
      <c r="O16" s="174" t="s">
        <v>399</v>
      </c>
      <c r="P16" s="175"/>
      <c r="Q16" s="174" t="s">
        <v>400</v>
      </c>
      <c r="R16" s="175"/>
      <c r="S16" s="174" t="s">
        <v>388</v>
      </c>
      <c r="T16" s="175"/>
      <c r="U16" s="174" t="s">
        <v>389</v>
      </c>
      <c r="V16" s="175"/>
      <c r="W16" s="174" t="s">
        <v>390</v>
      </c>
      <c r="X16" s="175"/>
      <c r="Y16" s="174" t="s">
        <v>391</v>
      </c>
      <c r="Z16" s="175"/>
      <c r="AA16" s="174" t="s">
        <v>257</v>
      </c>
      <c r="AB16" s="175"/>
      <c r="AC16" s="240"/>
      <c r="AD16" s="241"/>
      <c r="AE16" s="147"/>
      <c r="AF16" s="147"/>
    </row>
    <row r="17" spans="1:32" ht="15" customHeight="1" x14ac:dyDescent="0.2">
      <c r="A17" s="2"/>
      <c r="B17" s="2"/>
      <c r="C17" s="177" t="s">
        <v>20</v>
      </c>
      <c r="D17" s="178"/>
      <c r="E17" s="177" t="s">
        <v>20</v>
      </c>
      <c r="F17" s="178"/>
      <c r="G17" s="177" t="s">
        <v>20</v>
      </c>
      <c r="H17" s="178"/>
      <c r="I17" s="177" t="s">
        <v>20</v>
      </c>
      <c r="J17" s="178"/>
      <c r="K17" s="177" t="s">
        <v>20</v>
      </c>
      <c r="L17" s="178"/>
      <c r="M17" s="177" t="s">
        <v>20</v>
      </c>
      <c r="N17" s="178"/>
      <c r="O17" s="177" t="s">
        <v>20</v>
      </c>
      <c r="P17" s="178"/>
      <c r="Q17" s="177" t="s">
        <v>20</v>
      </c>
      <c r="R17" s="178"/>
      <c r="S17" s="177" t="s">
        <v>20</v>
      </c>
      <c r="T17" s="178"/>
      <c r="U17" s="177" t="s">
        <v>20</v>
      </c>
      <c r="V17" s="178"/>
      <c r="W17" s="177" t="s">
        <v>20</v>
      </c>
      <c r="X17" s="178"/>
      <c r="Y17" s="177" t="s">
        <v>20</v>
      </c>
      <c r="Z17" s="178"/>
      <c r="AA17" s="177" t="s">
        <v>20</v>
      </c>
      <c r="AB17" s="178"/>
      <c r="AC17" s="240"/>
      <c r="AD17" s="241"/>
      <c r="AE17" s="147"/>
      <c r="AF17" s="147"/>
    </row>
    <row r="18" spans="1:32" ht="15" customHeight="1" x14ac:dyDescent="0.2">
      <c r="A18" s="2"/>
      <c r="B18" s="2"/>
      <c r="C18" s="177" t="s">
        <v>64</v>
      </c>
      <c r="D18" s="178"/>
      <c r="E18" s="177" t="s">
        <v>65</v>
      </c>
      <c r="F18" s="178"/>
      <c r="G18" s="177" t="s">
        <v>63</v>
      </c>
      <c r="H18" s="178"/>
      <c r="I18" s="177" t="s">
        <v>66</v>
      </c>
      <c r="J18" s="178"/>
      <c r="K18" s="177" t="s">
        <v>64</v>
      </c>
      <c r="L18" s="178"/>
      <c r="M18" s="177" t="s">
        <v>65</v>
      </c>
      <c r="N18" s="178"/>
      <c r="O18" s="177" t="s">
        <v>63</v>
      </c>
      <c r="P18" s="178"/>
      <c r="Q18" s="177" t="s">
        <v>256</v>
      </c>
      <c r="R18" s="178"/>
      <c r="S18" s="177" t="s">
        <v>358</v>
      </c>
      <c r="T18" s="178"/>
      <c r="U18" s="177" t="s">
        <v>359</v>
      </c>
      <c r="V18" s="178"/>
      <c r="W18" s="177" t="s">
        <v>368</v>
      </c>
      <c r="X18" s="178"/>
      <c r="Y18" s="177" t="s">
        <v>249</v>
      </c>
      <c r="Z18" s="178"/>
      <c r="AA18" s="177" t="s">
        <v>253</v>
      </c>
      <c r="AB18" s="178"/>
      <c r="AC18" s="240"/>
      <c r="AD18" s="241"/>
      <c r="AE18" s="147"/>
      <c r="AF18" s="147"/>
    </row>
    <row r="19" spans="1:32" ht="25.5" customHeight="1" x14ac:dyDescent="0.2">
      <c r="A19" s="2"/>
      <c r="B19" s="2"/>
      <c r="C19" s="217" t="s">
        <v>23</v>
      </c>
      <c r="D19" s="225"/>
      <c r="E19" s="221" t="s">
        <v>53</v>
      </c>
      <c r="F19" s="222"/>
      <c r="G19" s="217" t="s">
        <v>23</v>
      </c>
      <c r="H19" s="225"/>
      <c r="I19" s="221" t="s">
        <v>53</v>
      </c>
      <c r="J19" s="222"/>
      <c r="K19" s="217" t="s">
        <v>23</v>
      </c>
      <c r="L19" s="225"/>
      <c r="M19" s="221" t="s">
        <v>53</v>
      </c>
      <c r="N19" s="222"/>
      <c r="O19" s="217" t="s">
        <v>23</v>
      </c>
      <c r="P19" s="225"/>
      <c r="Q19" s="221" t="s">
        <v>53</v>
      </c>
      <c r="R19" s="222"/>
      <c r="S19" s="217" t="s">
        <v>23</v>
      </c>
      <c r="T19" s="225"/>
      <c r="U19" s="221" t="s">
        <v>53</v>
      </c>
      <c r="V19" s="222"/>
      <c r="W19" s="217" t="s">
        <v>23</v>
      </c>
      <c r="X19" s="225"/>
      <c r="Y19" s="221" t="s">
        <v>53</v>
      </c>
      <c r="Z19" s="222"/>
      <c r="AA19" s="217" t="s">
        <v>54</v>
      </c>
      <c r="AB19" s="218"/>
      <c r="AC19" s="240"/>
      <c r="AD19" s="241"/>
      <c r="AE19" s="147"/>
      <c r="AF19" s="147"/>
    </row>
    <row r="20" spans="1:32" ht="15" customHeight="1" x14ac:dyDescent="0.2">
      <c r="A20" s="2"/>
      <c r="B20" s="2"/>
      <c r="C20" s="219"/>
      <c r="D20" s="226"/>
      <c r="E20" s="223"/>
      <c r="F20" s="224"/>
      <c r="G20" s="219"/>
      <c r="H20" s="226"/>
      <c r="I20" s="223"/>
      <c r="J20" s="224"/>
      <c r="K20" s="219"/>
      <c r="L20" s="226"/>
      <c r="M20" s="223"/>
      <c r="N20" s="224"/>
      <c r="O20" s="219"/>
      <c r="P20" s="226"/>
      <c r="Q20" s="223"/>
      <c r="R20" s="224"/>
      <c r="S20" s="219"/>
      <c r="T20" s="226"/>
      <c r="U20" s="223"/>
      <c r="V20" s="224"/>
      <c r="W20" s="219"/>
      <c r="X20" s="226"/>
      <c r="Y20" s="223"/>
      <c r="Z20" s="224"/>
      <c r="AA20" s="219"/>
      <c r="AB20" s="220"/>
      <c r="AC20" s="242"/>
      <c r="AD20" s="243"/>
      <c r="AE20" s="148"/>
      <c r="AF20" s="148"/>
    </row>
    <row r="21" spans="1:32" x14ac:dyDescent="0.2">
      <c r="A21" s="2"/>
      <c r="B21" s="2"/>
      <c r="C21" s="172"/>
      <c r="D21" s="173"/>
      <c r="E21" s="172"/>
      <c r="F21" s="173"/>
      <c r="G21" s="170"/>
      <c r="H21" s="171"/>
      <c r="I21" s="170"/>
      <c r="J21" s="171"/>
      <c r="K21" s="172"/>
      <c r="L21" s="173"/>
      <c r="M21" s="172"/>
      <c r="N21" s="173"/>
      <c r="O21" s="170"/>
      <c r="P21" s="171"/>
      <c r="Q21" s="170"/>
      <c r="R21" s="171"/>
      <c r="S21" s="172"/>
      <c r="T21" s="173"/>
      <c r="U21" s="172"/>
      <c r="V21" s="173"/>
      <c r="W21" s="170"/>
      <c r="X21" s="171"/>
      <c r="Y21" s="170"/>
      <c r="Z21" s="171"/>
      <c r="AA21" s="172"/>
      <c r="AB21" s="173"/>
      <c r="AC21" s="170"/>
      <c r="AD21" s="171"/>
      <c r="AE21" s="12"/>
      <c r="AF21" s="3"/>
    </row>
    <row r="22" spans="1:32" x14ac:dyDescent="0.2">
      <c r="A22" s="2"/>
      <c r="B22" s="2"/>
      <c r="C22" s="172"/>
      <c r="D22" s="173"/>
      <c r="E22" s="172"/>
      <c r="F22" s="173"/>
      <c r="G22" s="170"/>
      <c r="H22" s="171"/>
      <c r="I22" s="170"/>
      <c r="J22" s="171"/>
      <c r="K22" s="172"/>
      <c r="L22" s="173"/>
      <c r="M22" s="172"/>
      <c r="N22" s="173"/>
      <c r="O22" s="170"/>
      <c r="P22" s="171"/>
      <c r="Q22" s="170"/>
      <c r="R22" s="171"/>
      <c r="S22" s="172"/>
      <c r="T22" s="173"/>
      <c r="U22" s="172"/>
      <c r="V22" s="173"/>
      <c r="W22" s="170"/>
      <c r="X22" s="171"/>
      <c r="Y22" s="170"/>
      <c r="Z22" s="171"/>
      <c r="AA22" s="172"/>
      <c r="AB22" s="173"/>
      <c r="AC22" s="170"/>
      <c r="AD22" s="171"/>
      <c r="AE22" s="12"/>
      <c r="AF22" s="3"/>
    </row>
    <row r="23" spans="1:32" x14ac:dyDescent="0.2">
      <c r="A23" s="2"/>
      <c r="B23" s="2"/>
      <c r="C23" s="35"/>
      <c r="D23" s="36"/>
      <c r="E23" s="35"/>
      <c r="F23" s="36"/>
      <c r="G23" s="170"/>
      <c r="H23" s="171"/>
      <c r="I23" s="170"/>
      <c r="J23" s="171"/>
      <c r="K23" s="35"/>
      <c r="L23" s="36"/>
      <c r="M23" s="35"/>
      <c r="N23" s="36"/>
      <c r="O23" s="170"/>
      <c r="P23" s="171"/>
      <c r="Q23" s="170"/>
      <c r="R23" s="171"/>
      <c r="S23" s="35"/>
      <c r="T23" s="36"/>
      <c r="U23" s="35"/>
      <c r="V23" s="36"/>
      <c r="W23" s="33"/>
      <c r="X23" s="34"/>
      <c r="Y23" s="33"/>
      <c r="Z23" s="34"/>
      <c r="AA23" s="35"/>
      <c r="AB23" s="36"/>
      <c r="AC23" s="33"/>
      <c r="AD23" s="34"/>
      <c r="AE23" s="12"/>
      <c r="AF23" s="3"/>
    </row>
    <row r="24" spans="1:32" x14ac:dyDescent="0.2">
      <c r="A24" s="2"/>
      <c r="B24" s="2"/>
      <c r="C24" s="172"/>
      <c r="D24" s="173"/>
      <c r="E24" s="172"/>
      <c r="F24" s="173"/>
      <c r="G24" s="170"/>
      <c r="H24" s="171"/>
      <c r="I24" s="170"/>
      <c r="J24" s="171"/>
      <c r="K24" s="172"/>
      <c r="L24" s="173"/>
      <c r="M24" s="172"/>
      <c r="N24" s="173"/>
      <c r="O24" s="170"/>
      <c r="P24" s="171"/>
      <c r="Q24" s="170"/>
      <c r="R24" s="171"/>
      <c r="S24" s="172"/>
      <c r="T24" s="173"/>
      <c r="U24" s="172"/>
      <c r="V24" s="173"/>
      <c r="W24" s="170"/>
      <c r="X24" s="171"/>
      <c r="Y24" s="170"/>
      <c r="Z24" s="171"/>
      <c r="AA24" s="172"/>
      <c r="AB24" s="173"/>
      <c r="AC24" s="170"/>
      <c r="AD24" s="171"/>
      <c r="AE24" s="12"/>
      <c r="AF24" s="3"/>
    </row>
    <row r="25" spans="1:32" x14ac:dyDescent="0.2">
      <c r="A25" s="2"/>
      <c r="B25" s="2"/>
      <c r="C25" s="35"/>
      <c r="D25" s="36"/>
      <c r="E25" s="35"/>
      <c r="F25" s="36"/>
      <c r="G25" s="170"/>
      <c r="H25" s="171"/>
      <c r="I25" s="170"/>
      <c r="J25" s="171"/>
      <c r="K25" s="35"/>
      <c r="L25" s="36"/>
      <c r="M25" s="35"/>
      <c r="N25" s="36"/>
      <c r="O25" s="170"/>
      <c r="P25" s="171"/>
      <c r="Q25" s="170"/>
      <c r="R25" s="171"/>
      <c r="S25" s="35"/>
      <c r="T25" s="36"/>
      <c r="U25" s="35"/>
      <c r="V25" s="36"/>
      <c r="W25" s="33"/>
      <c r="X25" s="34"/>
      <c r="Y25" s="33"/>
      <c r="Z25" s="34"/>
      <c r="AA25" s="35"/>
      <c r="AB25" s="36"/>
      <c r="AC25" s="33"/>
      <c r="AD25" s="34"/>
      <c r="AE25" s="12"/>
      <c r="AF25" s="3"/>
    </row>
    <row r="26" spans="1:32" x14ac:dyDescent="0.2">
      <c r="A26" s="2"/>
      <c r="B26" s="2"/>
      <c r="C26" s="172"/>
      <c r="D26" s="173"/>
      <c r="E26" s="172"/>
      <c r="F26" s="173"/>
      <c r="G26" s="170"/>
      <c r="H26" s="171"/>
      <c r="I26" s="170"/>
      <c r="J26" s="171"/>
      <c r="K26" s="172"/>
      <c r="L26" s="173"/>
      <c r="M26" s="172"/>
      <c r="N26" s="173"/>
      <c r="O26" s="170"/>
      <c r="P26" s="171"/>
      <c r="Q26" s="170"/>
      <c r="R26" s="171"/>
      <c r="S26" s="172"/>
      <c r="T26" s="173"/>
      <c r="U26" s="172"/>
      <c r="V26" s="173"/>
      <c r="W26" s="170"/>
      <c r="X26" s="171"/>
      <c r="Y26" s="170"/>
      <c r="Z26" s="171"/>
      <c r="AA26" s="172"/>
      <c r="AB26" s="173"/>
      <c r="AC26" s="170"/>
      <c r="AD26" s="171"/>
      <c r="AE26" s="12"/>
      <c r="AF26" s="3"/>
    </row>
    <row r="27" spans="1:32" x14ac:dyDescent="0.2">
      <c r="A27" s="2"/>
      <c r="B27" s="2"/>
      <c r="C27" s="172"/>
      <c r="D27" s="173"/>
      <c r="E27" s="172"/>
      <c r="F27" s="173"/>
      <c r="G27" s="170"/>
      <c r="H27" s="171"/>
      <c r="I27" s="170"/>
      <c r="J27" s="171"/>
      <c r="K27" s="172"/>
      <c r="L27" s="173"/>
      <c r="M27" s="172"/>
      <c r="N27" s="173"/>
      <c r="O27" s="170"/>
      <c r="P27" s="171"/>
      <c r="Q27" s="170"/>
      <c r="R27" s="171"/>
      <c r="S27" s="172"/>
      <c r="T27" s="173"/>
      <c r="U27" s="172"/>
      <c r="V27" s="173"/>
      <c r="W27" s="170"/>
      <c r="X27" s="171"/>
      <c r="Y27" s="170"/>
      <c r="Z27" s="171"/>
      <c r="AA27" s="172"/>
      <c r="AB27" s="173"/>
      <c r="AC27" s="170"/>
      <c r="AD27" s="171"/>
      <c r="AE27" s="12"/>
      <c r="AF27" s="3"/>
    </row>
    <row r="28" spans="1:32" x14ac:dyDescent="0.2">
      <c r="A28" s="10" t="s">
        <v>25</v>
      </c>
      <c r="B28" s="2"/>
      <c r="C28" s="172"/>
      <c r="D28" s="173"/>
      <c r="E28" s="172"/>
      <c r="F28" s="173"/>
      <c r="G28" s="170"/>
      <c r="H28" s="171"/>
      <c r="I28" s="170"/>
      <c r="J28" s="171"/>
      <c r="K28" s="172"/>
      <c r="L28" s="173"/>
      <c r="M28" s="172"/>
      <c r="N28" s="173"/>
      <c r="O28" s="170"/>
      <c r="P28" s="171"/>
      <c r="Q28" s="170"/>
      <c r="R28" s="171"/>
      <c r="S28" s="172"/>
      <c r="T28" s="173"/>
      <c r="U28" s="172"/>
      <c r="V28" s="173"/>
      <c r="W28" s="170"/>
      <c r="X28" s="171"/>
      <c r="Y28" s="170"/>
      <c r="Z28" s="171"/>
      <c r="AA28" s="172"/>
      <c r="AB28" s="173"/>
      <c r="AC28" s="170"/>
      <c r="AD28" s="171"/>
      <c r="AE28" s="12"/>
      <c r="AF28" s="3"/>
    </row>
    <row r="29" spans="1:32" x14ac:dyDescent="0.2">
      <c r="A29" s="8"/>
      <c r="B29" s="2"/>
      <c r="C29" s="172"/>
      <c r="D29" s="173"/>
      <c r="E29" s="172"/>
      <c r="F29" s="173"/>
      <c r="G29" s="33"/>
      <c r="H29" s="34"/>
      <c r="I29" s="33"/>
      <c r="J29" s="34"/>
      <c r="K29" s="172"/>
      <c r="L29" s="173"/>
      <c r="M29" s="172"/>
      <c r="N29" s="173"/>
      <c r="O29" s="33"/>
      <c r="P29" s="34"/>
      <c r="Q29" s="33"/>
      <c r="R29" s="34"/>
      <c r="S29" s="172"/>
      <c r="T29" s="173"/>
      <c r="U29" s="172"/>
      <c r="V29" s="173"/>
      <c r="W29" s="170"/>
      <c r="X29" s="171"/>
      <c r="Y29" s="170"/>
      <c r="Z29" s="171"/>
      <c r="AA29" s="172"/>
      <c r="AB29" s="173"/>
      <c r="AC29" s="170"/>
      <c r="AD29" s="171"/>
      <c r="AE29" s="12"/>
      <c r="AF29" s="3"/>
    </row>
    <row r="30" spans="1:32" x14ac:dyDescent="0.2">
      <c r="A30" s="8" t="s">
        <v>26</v>
      </c>
      <c r="B30" s="11"/>
      <c r="C30" s="172"/>
      <c r="D30" s="173"/>
      <c r="E30" s="172"/>
      <c r="F30" s="173"/>
      <c r="G30" s="170"/>
      <c r="H30" s="171"/>
      <c r="I30" s="170"/>
      <c r="J30" s="171"/>
      <c r="K30" s="172"/>
      <c r="L30" s="173"/>
      <c r="M30" s="172"/>
      <c r="N30" s="173"/>
      <c r="O30" s="170"/>
      <c r="P30" s="171"/>
      <c r="Q30" s="170"/>
      <c r="R30" s="171"/>
      <c r="S30" s="172"/>
      <c r="T30" s="173"/>
      <c r="U30" s="172"/>
      <c r="V30" s="173"/>
      <c r="W30" s="170"/>
      <c r="X30" s="171"/>
      <c r="Y30" s="170"/>
      <c r="Z30" s="171"/>
      <c r="AA30" s="172"/>
      <c r="AB30" s="173"/>
      <c r="AC30" s="170"/>
      <c r="AD30" s="171"/>
      <c r="AE30" s="12"/>
      <c r="AF30" s="3"/>
    </row>
    <row r="31" spans="1:32" x14ac:dyDescent="0.2">
      <c r="A31" s="8" t="s">
        <v>258</v>
      </c>
      <c r="B31" s="2"/>
      <c r="C31" s="172"/>
      <c r="D31" s="173"/>
      <c r="E31" s="172"/>
      <c r="F31" s="173"/>
      <c r="G31" s="33"/>
      <c r="H31" s="34"/>
      <c r="I31" s="33"/>
      <c r="J31" s="34"/>
      <c r="K31" s="172"/>
      <c r="L31" s="173"/>
      <c r="M31" s="172"/>
      <c r="N31" s="173"/>
      <c r="O31" s="33"/>
      <c r="P31" s="34"/>
      <c r="Q31" s="33"/>
      <c r="R31" s="34"/>
      <c r="S31" s="172"/>
      <c r="T31" s="173"/>
      <c r="U31" s="172"/>
      <c r="V31" s="173"/>
      <c r="W31" s="170"/>
      <c r="X31" s="171"/>
      <c r="Y31" s="170"/>
      <c r="Z31" s="171"/>
      <c r="AA31" s="172"/>
      <c r="AB31" s="173"/>
      <c r="AC31" s="170"/>
      <c r="AD31" s="171"/>
      <c r="AE31" s="12"/>
      <c r="AF31" s="3"/>
    </row>
    <row r="32" spans="1:32" x14ac:dyDescent="0.2">
      <c r="A32" s="8"/>
      <c r="B32" s="2"/>
      <c r="C32" s="172"/>
      <c r="D32" s="173"/>
      <c r="E32" s="172"/>
      <c r="F32" s="173"/>
      <c r="G32" s="170"/>
      <c r="H32" s="171"/>
      <c r="I32" s="170"/>
      <c r="J32" s="171"/>
      <c r="K32" s="172"/>
      <c r="L32" s="173"/>
      <c r="M32" s="172"/>
      <c r="N32" s="173"/>
      <c r="O32" s="170"/>
      <c r="P32" s="171"/>
      <c r="Q32" s="170"/>
      <c r="R32" s="171"/>
      <c r="S32" s="172"/>
      <c r="T32" s="173"/>
      <c r="U32" s="172"/>
      <c r="V32" s="173"/>
      <c r="W32" s="170"/>
      <c r="X32" s="171"/>
      <c r="Y32" s="170"/>
      <c r="Z32" s="171"/>
      <c r="AA32" s="172"/>
      <c r="AB32" s="173"/>
      <c r="AC32" s="170"/>
      <c r="AD32" s="171"/>
      <c r="AE32" s="12"/>
      <c r="AF32" s="3"/>
    </row>
    <row r="33" spans="1:32" x14ac:dyDescent="0.2">
      <c r="A33" s="8" t="s">
        <v>57</v>
      </c>
      <c r="B33" s="2"/>
      <c r="C33" s="172"/>
      <c r="D33" s="173"/>
      <c r="E33" s="172"/>
      <c r="F33" s="173"/>
      <c r="G33" s="170"/>
      <c r="H33" s="171"/>
      <c r="I33" s="170"/>
      <c r="J33" s="171"/>
      <c r="K33" s="172"/>
      <c r="L33" s="173"/>
      <c r="M33" s="172"/>
      <c r="N33" s="173"/>
      <c r="O33" s="170"/>
      <c r="P33" s="171"/>
      <c r="Q33" s="170"/>
      <c r="R33" s="171"/>
      <c r="S33" s="172"/>
      <c r="T33" s="173"/>
      <c r="U33" s="172"/>
      <c r="V33" s="173"/>
      <c r="W33" s="170"/>
      <c r="X33" s="171"/>
      <c r="Y33" s="170"/>
      <c r="Z33" s="171"/>
      <c r="AA33" s="172"/>
      <c r="AB33" s="173"/>
      <c r="AC33" s="170"/>
      <c r="AD33" s="171"/>
      <c r="AE33" s="12"/>
      <c r="AF33" s="3"/>
    </row>
    <row r="34" spans="1:32" x14ac:dyDescent="0.2">
      <c r="A34" s="8" t="s">
        <v>58</v>
      </c>
      <c r="B34" s="11"/>
      <c r="C34" s="172"/>
      <c r="D34" s="173"/>
      <c r="E34" s="172"/>
      <c r="F34" s="173"/>
      <c r="G34" s="170"/>
      <c r="H34" s="171"/>
      <c r="I34" s="170"/>
      <c r="J34" s="171"/>
      <c r="K34" s="172"/>
      <c r="L34" s="173"/>
      <c r="M34" s="172"/>
      <c r="N34" s="173"/>
      <c r="O34" s="170"/>
      <c r="P34" s="171"/>
      <c r="Q34" s="170"/>
      <c r="R34" s="171"/>
      <c r="S34" s="172"/>
      <c r="T34" s="173"/>
      <c r="U34" s="172"/>
      <c r="V34" s="173"/>
      <c r="W34" s="170"/>
      <c r="X34" s="171"/>
      <c r="Y34" s="170"/>
      <c r="Z34" s="171"/>
      <c r="AA34" s="172"/>
      <c r="AB34" s="173"/>
      <c r="AC34" s="170"/>
      <c r="AD34" s="171"/>
      <c r="AE34" s="12"/>
      <c r="AF34" s="3"/>
    </row>
    <row r="35" spans="1:32" x14ac:dyDescent="0.2">
      <c r="A35" s="8"/>
      <c r="B35" s="2"/>
      <c r="C35" s="172"/>
      <c r="D35" s="173"/>
      <c r="E35" s="172"/>
      <c r="F35" s="173"/>
      <c r="G35" s="170"/>
      <c r="H35" s="171"/>
      <c r="I35" s="170"/>
      <c r="J35" s="171"/>
      <c r="K35" s="172"/>
      <c r="L35" s="173"/>
      <c r="M35" s="172"/>
      <c r="N35" s="173"/>
      <c r="O35" s="170"/>
      <c r="P35" s="171"/>
      <c r="Q35" s="170"/>
      <c r="R35" s="171"/>
      <c r="S35" s="172"/>
      <c r="T35" s="173"/>
      <c r="U35" s="172"/>
      <c r="V35" s="173"/>
      <c r="W35" s="170"/>
      <c r="X35" s="171"/>
      <c r="Y35" s="170"/>
      <c r="Z35" s="171"/>
      <c r="AA35" s="172"/>
      <c r="AB35" s="173"/>
      <c r="AC35" s="170"/>
      <c r="AD35" s="171"/>
      <c r="AE35" s="12"/>
      <c r="AF35" s="3"/>
    </row>
    <row r="36" spans="1:32" x14ac:dyDescent="0.2">
      <c r="A36" s="8" t="s">
        <v>56</v>
      </c>
      <c r="B36" s="2"/>
      <c r="C36" s="172"/>
      <c r="D36" s="173"/>
      <c r="E36" s="172"/>
      <c r="F36" s="173"/>
      <c r="G36" s="170"/>
      <c r="H36" s="171"/>
      <c r="I36" s="170"/>
      <c r="J36" s="171"/>
      <c r="K36" s="172"/>
      <c r="L36" s="173"/>
      <c r="M36" s="172"/>
      <c r="N36" s="173"/>
      <c r="O36" s="170"/>
      <c r="P36" s="171"/>
      <c r="Q36" s="170"/>
      <c r="R36" s="171"/>
      <c r="S36" s="172"/>
      <c r="T36" s="173"/>
      <c r="U36" s="172"/>
      <c r="V36" s="173"/>
      <c r="W36" s="170"/>
      <c r="X36" s="171"/>
      <c r="Y36" s="170"/>
      <c r="Z36" s="171"/>
      <c r="AA36" s="172"/>
      <c r="AB36" s="173"/>
      <c r="AC36" s="170"/>
      <c r="AD36" s="171"/>
      <c r="AE36" s="12"/>
      <c r="AF36" s="3"/>
    </row>
    <row r="37" spans="1:32" x14ac:dyDescent="0.2">
      <c r="A37" s="8" t="s">
        <v>42</v>
      </c>
      <c r="B37" s="2"/>
      <c r="C37" s="172"/>
      <c r="D37" s="173"/>
      <c r="E37" s="172"/>
      <c r="F37" s="173"/>
      <c r="G37" s="170"/>
      <c r="H37" s="171"/>
      <c r="I37" s="170"/>
      <c r="J37" s="171"/>
      <c r="K37" s="172"/>
      <c r="L37" s="173"/>
      <c r="M37" s="172"/>
      <c r="N37" s="173"/>
      <c r="O37" s="170"/>
      <c r="P37" s="171"/>
      <c r="Q37" s="170"/>
      <c r="R37" s="171"/>
      <c r="S37" s="172"/>
      <c r="T37" s="173"/>
      <c r="U37" s="172"/>
      <c r="V37" s="173"/>
      <c r="W37" s="170"/>
      <c r="X37" s="171"/>
      <c r="Y37" s="170"/>
      <c r="Z37" s="171"/>
      <c r="AA37" s="172"/>
      <c r="AB37" s="173"/>
      <c r="AC37" s="170"/>
      <c r="AD37" s="171"/>
      <c r="AE37" s="12"/>
      <c r="AF37" s="3"/>
    </row>
    <row r="38" spans="1:32" x14ac:dyDescent="0.2">
      <c r="A38" s="8"/>
      <c r="B38" s="2"/>
      <c r="C38" s="172"/>
      <c r="D38" s="173"/>
      <c r="E38" s="172"/>
      <c r="F38" s="173"/>
      <c r="G38" s="170"/>
      <c r="H38" s="171"/>
      <c r="I38" s="170"/>
      <c r="J38" s="171"/>
      <c r="K38" s="172"/>
      <c r="L38" s="173"/>
      <c r="M38" s="172"/>
      <c r="N38" s="173"/>
      <c r="O38" s="170"/>
      <c r="P38" s="171"/>
      <c r="Q38" s="170"/>
      <c r="R38" s="171"/>
      <c r="S38" s="172"/>
      <c r="T38" s="173"/>
      <c r="U38" s="172"/>
      <c r="V38" s="173"/>
      <c r="W38" s="170"/>
      <c r="X38" s="171"/>
      <c r="Y38" s="170"/>
      <c r="Z38" s="171"/>
      <c r="AA38" s="172"/>
      <c r="AB38" s="173"/>
      <c r="AC38" s="170"/>
      <c r="AD38" s="171"/>
      <c r="AE38" s="12"/>
      <c r="AF38" s="3"/>
    </row>
    <row r="39" spans="1:32" x14ac:dyDescent="0.2">
      <c r="A39" s="8" t="s">
        <v>59</v>
      </c>
      <c r="B39" s="2"/>
      <c r="C39" s="172"/>
      <c r="D39" s="173"/>
      <c r="E39" s="172"/>
      <c r="F39" s="173"/>
      <c r="G39" s="170"/>
      <c r="H39" s="171"/>
      <c r="I39" s="170"/>
      <c r="J39" s="171"/>
      <c r="K39" s="172"/>
      <c r="L39" s="173"/>
      <c r="M39" s="172"/>
      <c r="N39" s="173"/>
      <c r="O39" s="170"/>
      <c r="P39" s="171"/>
      <c r="Q39" s="170"/>
      <c r="R39" s="171"/>
      <c r="S39" s="172"/>
      <c r="T39" s="173"/>
      <c r="U39" s="172"/>
      <c r="V39" s="173"/>
      <c r="W39" s="170"/>
      <c r="X39" s="171"/>
      <c r="Y39" s="170"/>
      <c r="Z39" s="171"/>
      <c r="AA39" s="172"/>
      <c r="AB39" s="173"/>
      <c r="AC39" s="170"/>
      <c r="AD39" s="171"/>
      <c r="AE39" s="12"/>
      <c r="AF39" s="3"/>
    </row>
    <row r="40" spans="1:32" x14ac:dyDescent="0.2">
      <c r="A40" s="8" t="s">
        <v>43</v>
      </c>
      <c r="B40" s="2"/>
      <c r="C40" s="172"/>
      <c r="D40" s="173"/>
      <c r="E40" s="172"/>
      <c r="F40" s="173"/>
      <c r="G40" s="170"/>
      <c r="H40" s="171"/>
      <c r="I40" s="170"/>
      <c r="J40" s="171"/>
      <c r="K40" s="172"/>
      <c r="L40" s="173"/>
      <c r="M40" s="172"/>
      <c r="N40" s="173"/>
      <c r="O40" s="170"/>
      <c r="P40" s="171"/>
      <c r="Q40" s="170"/>
      <c r="R40" s="171"/>
      <c r="S40" s="172"/>
      <c r="T40" s="173"/>
      <c r="U40" s="172"/>
      <c r="V40" s="173"/>
      <c r="W40" s="170"/>
      <c r="X40" s="171"/>
      <c r="Y40" s="170"/>
      <c r="Z40" s="171"/>
      <c r="AA40" s="172"/>
      <c r="AB40" s="173"/>
      <c r="AC40" s="170"/>
      <c r="AD40" s="171"/>
      <c r="AE40" s="12"/>
      <c r="AF40" s="3"/>
    </row>
    <row r="41" spans="1:32" x14ac:dyDescent="0.2">
      <c r="A41" s="8"/>
      <c r="B41" s="2"/>
      <c r="C41" s="172"/>
      <c r="D41" s="173"/>
      <c r="E41" s="172"/>
      <c r="F41" s="173"/>
      <c r="G41" s="170"/>
      <c r="H41" s="171"/>
      <c r="I41" s="170"/>
      <c r="J41" s="171"/>
      <c r="K41" s="172"/>
      <c r="L41" s="173"/>
      <c r="M41" s="172"/>
      <c r="N41" s="173"/>
      <c r="O41" s="170"/>
      <c r="P41" s="171"/>
      <c r="Q41" s="170"/>
      <c r="R41" s="171"/>
      <c r="S41" s="172"/>
      <c r="T41" s="173"/>
      <c r="U41" s="172"/>
      <c r="V41" s="173"/>
      <c r="W41" s="170"/>
      <c r="X41" s="171"/>
      <c r="Y41" s="170"/>
      <c r="Z41" s="171"/>
      <c r="AA41" s="172"/>
      <c r="AB41" s="173"/>
      <c r="AC41" s="170"/>
      <c r="AD41" s="171"/>
      <c r="AE41" s="12"/>
      <c r="AF41" s="3"/>
    </row>
    <row r="42" spans="1:32" x14ac:dyDescent="0.2">
      <c r="A42" s="8" t="s">
        <v>29</v>
      </c>
      <c r="B42" s="2"/>
      <c r="C42" s="172"/>
      <c r="D42" s="173"/>
      <c r="E42" s="172"/>
      <c r="F42" s="173"/>
      <c r="G42" s="170"/>
      <c r="H42" s="171"/>
      <c r="I42" s="170"/>
      <c r="J42" s="171"/>
      <c r="K42" s="172"/>
      <c r="L42" s="173"/>
      <c r="M42" s="172"/>
      <c r="N42" s="173"/>
      <c r="O42" s="170"/>
      <c r="P42" s="171"/>
      <c r="Q42" s="170"/>
      <c r="R42" s="171"/>
      <c r="S42" s="172"/>
      <c r="T42" s="173"/>
      <c r="U42" s="172"/>
      <c r="V42" s="173"/>
      <c r="W42" s="170"/>
      <c r="X42" s="171"/>
      <c r="Y42" s="170"/>
      <c r="Z42" s="171"/>
      <c r="AA42" s="172"/>
      <c r="AB42" s="173"/>
      <c r="AC42" s="170"/>
      <c r="AD42" s="171"/>
      <c r="AE42" s="12"/>
      <c r="AF42" s="3"/>
    </row>
    <row r="43" spans="1:32" x14ac:dyDescent="0.2">
      <c r="A43" s="8"/>
      <c r="B43" s="2"/>
      <c r="C43" s="172"/>
      <c r="D43" s="173"/>
      <c r="E43" s="172"/>
      <c r="F43" s="173"/>
      <c r="G43" s="170"/>
      <c r="H43" s="171"/>
      <c r="I43" s="170"/>
      <c r="J43" s="171"/>
      <c r="K43" s="172"/>
      <c r="L43" s="173"/>
      <c r="M43" s="172"/>
      <c r="N43" s="173"/>
      <c r="O43" s="170"/>
      <c r="P43" s="171"/>
      <c r="Q43" s="170"/>
      <c r="R43" s="171"/>
      <c r="S43" s="172"/>
      <c r="T43" s="173"/>
      <c r="U43" s="172"/>
      <c r="V43" s="173"/>
      <c r="W43" s="170"/>
      <c r="X43" s="171"/>
      <c r="Y43" s="170"/>
      <c r="Z43" s="171"/>
      <c r="AA43" s="172"/>
      <c r="AB43" s="173"/>
      <c r="AC43" s="170"/>
      <c r="AD43" s="171"/>
      <c r="AE43" s="12"/>
      <c r="AF43" s="3"/>
    </row>
    <row r="44" spans="1:32" x14ac:dyDescent="0.2">
      <c r="A44" s="8"/>
      <c r="B44" s="2"/>
      <c r="C44" s="172"/>
      <c r="D44" s="173"/>
      <c r="E44" s="172"/>
      <c r="F44" s="173"/>
      <c r="G44" s="170"/>
      <c r="H44" s="171"/>
      <c r="I44" s="170"/>
      <c r="J44" s="171"/>
      <c r="K44" s="172"/>
      <c r="L44" s="173"/>
      <c r="M44" s="172"/>
      <c r="N44" s="173"/>
      <c r="O44" s="170"/>
      <c r="P44" s="171"/>
      <c r="Q44" s="170"/>
      <c r="R44" s="171"/>
      <c r="S44" s="172"/>
      <c r="T44" s="173"/>
      <c r="U44" s="172"/>
      <c r="V44" s="173"/>
      <c r="W44" s="170"/>
      <c r="X44" s="171"/>
      <c r="Y44" s="170"/>
      <c r="Z44" s="171"/>
      <c r="AA44" s="172"/>
      <c r="AB44" s="173"/>
      <c r="AC44" s="170"/>
      <c r="AD44" s="171"/>
      <c r="AE44" s="12"/>
      <c r="AF44" s="3"/>
    </row>
    <row r="45" spans="1:32" x14ac:dyDescent="0.2">
      <c r="A45" s="8"/>
      <c r="B45" s="2"/>
      <c r="C45" s="172"/>
      <c r="D45" s="173"/>
      <c r="E45" s="172"/>
      <c r="F45" s="173"/>
      <c r="G45" s="170"/>
      <c r="H45" s="171"/>
      <c r="I45" s="170"/>
      <c r="J45" s="171"/>
      <c r="K45" s="172"/>
      <c r="L45" s="173"/>
      <c r="M45" s="172"/>
      <c r="N45" s="173"/>
      <c r="O45" s="170"/>
      <c r="P45" s="171"/>
      <c r="Q45" s="170"/>
      <c r="R45" s="171"/>
      <c r="S45" s="172"/>
      <c r="T45" s="173"/>
      <c r="U45" s="172"/>
      <c r="V45" s="173"/>
      <c r="W45" s="170"/>
      <c r="X45" s="171"/>
      <c r="Y45" s="170"/>
      <c r="Z45" s="171"/>
      <c r="AA45" s="172"/>
      <c r="AB45" s="173"/>
      <c r="AC45" s="170"/>
      <c r="AD45" s="171"/>
      <c r="AE45" s="12"/>
      <c r="AF45" s="3"/>
    </row>
    <row r="46" spans="1:32" x14ac:dyDescent="0.2">
      <c r="A46" s="8" t="s">
        <v>30</v>
      </c>
      <c r="B46" s="2"/>
      <c r="C46" s="172"/>
      <c r="D46" s="173"/>
      <c r="E46" s="172"/>
      <c r="F46" s="173"/>
      <c r="G46" s="170"/>
      <c r="H46" s="171"/>
      <c r="I46" s="170"/>
      <c r="J46" s="171"/>
      <c r="K46" s="172"/>
      <c r="L46" s="173"/>
      <c r="M46" s="172"/>
      <c r="N46" s="173"/>
      <c r="O46" s="170"/>
      <c r="P46" s="171"/>
      <c r="Q46" s="170"/>
      <c r="R46" s="171"/>
      <c r="S46" s="172"/>
      <c r="T46" s="173"/>
      <c r="U46" s="172"/>
      <c r="V46" s="173"/>
      <c r="W46" s="170"/>
      <c r="X46" s="171"/>
      <c r="Y46" s="170"/>
      <c r="Z46" s="171"/>
      <c r="AA46" s="172"/>
      <c r="AB46" s="173"/>
      <c r="AC46" s="170"/>
      <c r="AD46" s="171"/>
      <c r="AE46" s="12"/>
      <c r="AF46" s="3"/>
    </row>
    <row r="47" spans="1:32" x14ac:dyDescent="0.2">
      <c r="A47" s="8"/>
      <c r="B47" s="2"/>
      <c r="C47" s="172"/>
      <c r="D47" s="173"/>
      <c r="E47" s="172"/>
      <c r="F47" s="173"/>
      <c r="G47" s="170"/>
      <c r="H47" s="171"/>
      <c r="I47" s="170"/>
      <c r="J47" s="171"/>
      <c r="K47" s="172"/>
      <c r="L47" s="173"/>
      <c r="M47" s="172"/>
      <c r="N47" s="173"/>
      <c r="O47" s="170"/>
      <c r="P47" s="171"/>
      <c r="Q47" s="170"/>
      <c r="R47" s="171"/>
      <c r="S47" s="172"/>
      <c r="T47" s="173"/>
      <c r="U47" s="172"/>
      <c r="V47" s="173"/>
      <c r="W47" s="170"/>
      <c r="X47" s="171"/>
      <c r="Y47" s="170"/>
      <c r="Z47" s="171"/>
      <c r="AA47" s="172"/>
      <c r="AB47" s="173"/>
      <c r="AC47" s="170"/>
      <c r="AD47" s="171"/>
      <c r="AE47" s="12"/>
      <c r="AF47" s="3"/>
    </row>
    <row r="48" spans="1:32" x14ac:dyDescent="0.2">
      <c r="A48" s="8"/>
      <c r="B48" s="2"/>
      <c r="C48" s="172"/>
      <c r="D48" s="173"/>
      <c r="E48" s="172"/>
      <c r="F48" s="173"/>
      <c r="G48" s="170"/>
      <c r="H48" s="171"/>
      <c r="I48" s="170"/>
      <c r="J48" s="171"/>
      <c r="K48" s="172"/>
      <c r="L48" s="173"/>
      <c r="M48" s="172"/>
      <c r="N48" s="173"/>
      <c r="O48" s="170"/>
      <c r="P48" s="171"/>
      <c r="Q48" s="170"/>
      <c r="R48" s="171"/>
      <c r="S48" s="172"/>
      <c r="T48" s="173"/>
      <c r="U48" s="172"/>
      <c r="V48" s="173"/>
      <c r="W48" s="170"/>
      <c r="X48" s="171"/>
      <c r="Y48" s="170"/>
      <c r="Z48" s="171"/>
      <c r="AA48" s="172"/>
      <c r="AB48" s="173"/>
      <c r="AC48" s="170"/>
      <c r="AD48" s="171"/>
      <c r="AE48" s="12"/>
      <c r="AF48" s="3"/>
    </row>
    <row r="49" spans="1:32" x14ac:dyDescent="0.2">
      <c r="A49" s="8"/>
      <c r="B49" s="2"/>
      <c r="C49" s="172"/>
      <c r="D49" s="173"/>
      <c r="E49" s="172"/>
      <c r="F49" s="173"/>
      <c r="G49" s="170"/>
      <c r="H49" s="171"/>
      <c r="I49" s="170"/>
      <c r="J49" s="171"/>
      <c r="K49" s="172"/>
      <c r="L49" s="173"/>
      <c r="M49" s="172"/>
      <c r="N49" s="173"/>
      <c r="O49" s="170"/>
      <c r="P49" s="171"/>
      <c r="Q49" s="170"/>
      <c r="R49" s="171"/>
      <c r="S49" s="172"/>
      <c r="T49" s="173"/>
      <c r="U49" s="172"/>
      <c r="V49" s="173"/>
      <c r="W49" s="170"/>
      <c r="X49" s="171"/>
      <c r="Y49" s="170"/>
      <c r="Z49" s="171"/>
      <c r="AA49" s="172"/>
      <c r="AB49" s="173"/>
      <c r="AC49" s="170"/>
      <c r="AD49" s="171"/>
      <c r="AE49" s="12"/>
      <c r="AF49" s="3"/>
    </row>
    <row r="50" spans="1:32" x14ac:dyDescent="0.2">
      <c r="A50" s="8"/>
      <c r="B50" s="2"/>
      <c r="C50" s="35"/>
      <c r="D50" s="36"/>
      <c r="E50" s="35"/>
      <c r="F50" s="36"/>
      <c r="G50" s="170"/>
      <c r="H50" s="171"/>
      <c r="I50" s="170"/>
      <c r="J50" s="171"/>
      <c r="K50" s="35"/>
      <c r="L50" s="36"/>
      <c r="M50" s="35"/>
      <c r="N50" s="36"/>
      <c r="O50" s="170"/>
      <c r="P50" s="171"/>
      <c r="Q50" s="170"/>
      <c r="R50" s="171"/>
      <c r="S50" s="35"/>
      <c r="T50" s="36"/>
      <c r="U50" s="35"/>
      <c r="V50" s="36"/>
      <c r="W50" s="33"/>
      <c r="X50" s="34"/>
      <c r="Y50" s="33"/>
      <c r="Z50" s="34"/>
      <c r="AA50" s="35"/>
      <c r="AB50" s="36"/>
      <c r="AC50" s="33"/>
      <c r="AD50" s="34"/>
      <c r="AE50" s="12"/>
      <c r="AF50" s="3"/>
    </row>
    <row r="51" spans="1:32" x14ac:dyDescent="0.2">
      <c r="A51" s="9"/>
      <c r="B51" s="2"/>
      <c r="C51" s="172"/>
      <c r="D51" s="173"/>
      <c r="E51" s="172"/>
      <c r="F51" s="173"/>
      <c r="G51" s="170"/>
      <c r="H51" s="171"/>
      <c r="I51" s="170"/>
      <c r="J51" s="171"/>
      <c r="K51" s="172"/>
      <c r="L51" s="173"/>
      <c r="M51" s="172"/>
      <c r="N51" s="173"/>
      <c r="O51" s="170"/>
      <c r="P51" s="171"/>
      <c r="Q51" s="170"/>
      <c r="R51" s="171"/>
      <c r="S51" s="172"/>
      <c r="T51" s="173"/>
      <c r="U51" s="172"/>
      <c r="V51" s="173"/>
      <c r="W51" s="170"/>
      <c r="X51" s="171"/>
      <c r="Y51" s="170"/>
      <c r="Z51" s="171"/>
      <c r="AA51" s="172"/>
      <c r="AB51" s="173"/>
      <c r="AC51" s="170"/>
      <c r="AD51" s="171"/>
      <c r="AE51" s="12"/>
      <c r="AF51" s="3"/>
    </row>
    <row r="52" spans="1:32" x14ac:dyDescent="0.2">
      <c r="A52" s="2"/>
      <c r="B52" s="2"/>
      <c r="C52" s="172"/>
      <c r="D52" s="173"/>
      <c r="E52" s="172"/>
      <c r="F52" s="173"/>
      <c r="G52" s="170"/>
      <c r="H52" s="171"/>
      <c r="I52" s="33"/>
      <c r="J52" s="34"/>
      <c r="K52" s="172"/>
      <c r="L52" s="173"/>
      <c r="M52" s="172"/>
      <c r="N52" s="173"/>
      <c r="O52" s="170"/>
      <c r="P52" s="171"/>
      <c r="Q52" s="33"/>
      <c r="R52" s="34"/>
      <c r="S52" s="172"/>
      <c r="T52" s="173"/>
      <c r="U52" s="172"/>
      <c r="V52" s="173"/>
      <c r="W52" s="170"/>
      <c r="X52" s="171"/>
      <c r="Y52" s="170"/>
      <c r="Z52" s="171"/>
      <c r="AA52" s="172"/>
      <c r="AB52" s="173"/>
      <c r="AC52" s="170"/>
      <c r="AD52" s="171"/>
      <c r="AE52" s="12"/>
      <c r="AF52" s="3"/>
    </row>
    <row r="53" spans="1:32" x14ac:dyDescent="0.2">
      <c r="A53" s="2"/>
      <c r="B53" s="2"/>
      <c r="C53" s="48"/>
      <c r="D53" s="49"/>
      <c r="E53" s="48"/>
      <c r="F53" s="49"/>
      <c r="G53" s="170"/>
      <c r="H53" s="171"/>
      <c r="I53" s="170"/>
      <c r="J53" s="171"/>
      <c r="K53" s="48"/>
      <c r="L53" s="49"/>
      <c r="M53" s="48"/>
      <c r="N53" s="49"/>
      <c r="O53" s="170"/>
      <c r="P53" s="171"/>
      <c r="Q53" s="170"/>
      <c r="R53" s="171"/>
      <c r="S53" s="48"/>
      <c r="T53" s="49"/>
      <c r="U53" s="48"/>
      <c r="V53" s="49"/>
      <c r="W53" s="37"/>
      <c r="X53" s="38"/>
      <c r="Y53" s="37"/>
      <c r="Z53" s="38"/>
      <c r="AA53" s="48"/>
      <c r="AB53" s="49"/>
      <c r="AC53" s="37"/>
      <c r="AD53" s="38"/>
      <c r="AE53" s="18"/>
      <c r="AF53" s="17"/>
    </row>
    <row r="54" spans="1:32" x14ac:dyDescent="0.2">
      <c r="A54" s="2"/>
      <c r="B54" s="2"/>
      <c r="C54" s="213" t="s">
        <v>18</v>
      </c>
      <c r="D54" s="214"/>
      <c r="E54" s="213" t="s">
        <v>18</v>
      </c>
      <c r="F54" s="214"/>
      <c r="G54" s="215" t="s">
        <v>18</v>
      </c>
      <c r="H54" s="216"/>
      <c r="I54" s="215" t="s">
        <v>18</v>
      </c>
      <c r="J54" s="216"/>
      <c r="K54" s="172" t="s">
        <v>18</v>
      </c>
      <c r="L54" s="173"/>
      <c r="M54" s="172" t="s">
        <v>18</v>
      </c>
      <c r="N54" s="173"/>
      <c r="O54" s="170" t="s">
        <v>18</v>
      </c>
      <c r="P54" s="171"/>
      <c r="Q54" s="170" t="s">
        <v>18</v>
      </c>
      <c r="R54" s="171"/>
      <c r="S54" s="172" t="s">
        <v>18</v>
      </c>
      <c r="T54" s="173"/>
      <c r="U54" s="172" t="s">
        <v>18</v>
      </c>
      <c r="V54" s="173"/>
      <c r="W54" s="170" t="s">
        <v>18</v>
      </c>
      <c r="X54" s="171"/>
      <c r="Y54" s="170" t="s">
        <v>18</v>
      </c>
      <c r="Z54" s="171"/>
      <c r="AA54" s="172" t="s">
        <v>18</v>
      </c>
      <c r="AB54" s="173"/>
      <c r="AC54" s="170"/>
      <c r="AD54" s="171"/>
      <c r="AE54" s="18"/>
      <c r="AF54" s="17"/>
    </row>
    <row r="55" spans="1:32" x14ac:dyDescent="0.2">
      <c r="A55" s="22" t="s">
        <v>46</v>
      </c>
      <c r="B55" s="2"/>
      <c r="C55" s="129" t="s">
        <v>0</v>
      </c>
      <c r="D55" s="31">
        <f>COUNTIF(C21:D53,"S")</f>
        <v>0</v>
      </c>
      <c r="E55" s="129">
        <v>116</v>
      </c>
      <c r="F55" s="31">
        <f>COUNTIF(E21:F53,"116")</f>
        <v>0</v>
      </c>
      <c r="G55" s="130" t="s">
        <v>0</v>
      </c>
      <c r="H55" s="32">
        <f>COUNTIF(G21:H53,"S")</f>
        <v>0</v>
      </c>
      <c r="I55" s="130">
        <v>116</v>
      </c>
      <c r="J55" s="32">
        <f>COUNTIF(I21:J53,"116")</f>
        <v>0</v>
      </c>
      <c r="K55" s="129" t="s">
        <v>0</v>
      </c>
      <c r="L55" s="31">
        <f>COUNTIF(K21:L53,"S")</f>
        <v>0</v>
      </c>
      <c r="M55" s="129">
        <v>116</v>
      </c>
      <c r="N55" s="31">
        <f>COUNTIF(M21:N53,"116")</f>
        <v>0</v>
      </c>
      <c r="O55" s="130" t="s">
        <v>0</v>
      </c>
      <c r="P55" s="32">
        <f>COUNTIF(O21:P53,"S")</f>
        <v>0</v>
      </c>
      <c r="Q55" s="130">
        <v>116</v>
      </c>
      <c r="R55" s="32">
        <f>COUNTIF(Q21:R53,"116")</f>
        <v>0</v>
      </c>
      <c r="S55" s="129" t="s">
        <v>0</v>
      </c>
      <c r="T55" s="31">
        <f>COUNTIF(S21:T53,"S")</f>
        <v>0</v>
      </c>
      <c r="U55" s="129">
        <v>116</v>
      </c>
      <c r="V55" s="31">
        <f>COUNTIF(U21:V53,"116")</f>
        <v>0</v>
      </c>
      <c r="W55" s="130" t="s">
        <v>0</v>
      </c>
      <c r="X55" s="32">
        <f>COUNTIF(W21:X53,"S")</f>
        <v>0</v>
      </c>
      <c r="Y55" s="130">
        <v>116</v>
      </c>
      <c r="Z55" s="32">
        <f>COUNTIF(Y21:Z53,"116")</f>
        <v>0</v>
      </c>
      <c r="AA55" s="31">
        <v>3133</v>
      </c>
      <c r="AB55" s="31">
        <f>COUNTIF(AA22:AB53,"31-33")</f>
        <v>0</v>
      </c>
      <c r="AC55" s="211"/>
      <c r="AD55" s="212"/>
      <c r="AE55" s="16"/>
      <c r="AF55" s="5"/>
    </row>
    <row r="56" spans="1:32" x14ac:dyDescent="0.2">
      <c r="A56" s="8"/>
      <c r="B56" s="2"/>
      <c r="C56" s="129" t="s">
        <v>1</v>
      </c>
      <c r="D56" s="31">
        <f>COUNTIF(C21:D53,"M")</f>
        <v>0</v>
      </c>
      <c r="E56" s="129">
        <v>128</v>
      </c>
      <c r="F56" s="31">
        <f>COUNTIF(E21:F53,"128")</f>
        <v>0</v>
      </c>
      <c r="G56" s="130" t="s">
        <v>1</v>
      </c>
      <c r="H56" s="32">
        <f>COUNTIF(G21:H53,"M")</f>
        <v>0</v>
      </c>
      <c r="I56" s="130">
        <v>128</v>
      </c>
      <c r="J56" s="32">
        <f>COUNTIF(I21:J53,"128")</f>
        <v>0</v>
      </c>
      <c r="K56" s="129" t="s">
        <v>1</v>
      </c>
      <c r="L56" s="31">
        <f>COUNTIF(K21:L53,"M")</f>
        <v>0</v>
      </c>
      <c r="M56" s="129">
        <v>128</v>
      </c>
      <c r="N56" s="31">
        <f>COUNTIF(M21:N53,"128")</f>
        <v>0</v>
      </c>
      <c r="O56" s="130" t="s">
        <v>1</v>
      </c>
      <c r="P56" s="32">
        <f>COUNTIF(O21:P53,"M")</f>
        <v>0</v>
      </c>
      <c r="Q56" s="130">
        <v>128</v>
      </c>
      <c r="R56" s="32">
        <f>COUNTIF(Q21:R53,"128")</f>
        <v>0</v>
      </c>
      <c r="S56" s="129" t="s">
        <v>1</v>
      </c>
      <c r="T56" s="31">
        <f>COUNTIF(S21:T53,"M")</f>
        <v>0</v>
      </c>
      <c r="U56" s="129">
        <v>128</v>
      </c>
      <c r="V56" s="31">
        <f>COUNTIF(U21:V53,"128")</f>
        <v>0</v>
      </c>
      <c r="W56" s="130" t="s">
        <v>1</v>
      </c>
      <c r="X56" s="32">
        <f>COUNTIF(W21:X53,"M")</f>
        <v>0</v>
      </c>
      <c r="Y56" s="130">
        <v>128</v>
      </c>
      <c r="Z56" s="32">
        <f>COUNTIF(Y21:Z53,"128")</f>
        <v>0</v>
      </c>
      <c r="AA56" s="31">
        <v>3436</v>
      </c>
      <c r="AB56" s="31">
        <f>COUNTIF(AA22:AB53,"34-36")</f>
        <v>0</v>
      </c>
      <c r="AC56" s="4"/>
      <c r="AD56" s="4"/>
      <c r="AE56" s="4"/>
      <c r="AF56" s="6"/>
    </row>
    <row r="57" spans="1:32" x14ac:dyDescent="0.2">
      <c r="A57" s="50" t="s">
        <v>45</v>
      </c>
      <c r="B57" s="2"/>
      <c r="C57" s="129" t="s">
        <v>2</v>
      </c>
      <c r="D57" s="31">
        <f>COUNTIF(C21:D53,"L")</f>
        <v>0</v>
      </c>
      <c r="E57" s="129">
        <v>140</v>
      </c>
      <c r="F57" s="31">
        <f>COUNTIF(E21:F53,"140")</f>
        <v>0</v>
      </c>
      <c r="G57" s="130" t="s">
        <v>2</v>
      </c>
      <c r="H57" s="32">
        <f>COUNTIF(G21:H53,"L")</f>
        <v>0</v>
      </c>
      <c r="I57" s="130">
        <v>140</v>
      </c>
      <c r="J57" s="32">
        <f>COUNTIF(I21:J53,"140")</f>
        <v>0</v>
      </c>
      <c r="K57" s="129" t="s">
        <v>2</v>
      </c>
      <c r="L57" s="31">
        <f>COUNTIF(K21:L53,"L")</f>
        <v>0</v>
      </c>
      <c r="M57" s="129">
        <v>140</v>
      </c>
      <c r="N57" s="31">
        <f>COUNTIF(M21:N53,"140")</f>
        <v>0</v>
      </c>
      <c r="O57" s="130" t="s">
        <v>2</v>
      </c>
      <c r="P57" s="32">
        <f>COUNTIF(O21:P53,"L")</f>
        <v>0</v>
      </c>
      <c r="Q57" s="130">
        <v>140</v>
      </c>
      <c r="R57" s="32">
        <f>COUNTIF(Q21:R53,"140")</f>
        <v>0</v>
      </c>
      <c r="S57" s="129" t="s">
        <v>2</v>
      </c>
      <c r="T57" s="31">
        <f>COUNTIF(S21:T53,"L")</f>
        <v>0</v>
      </c>
      <c r="U57" s="129">
        <v>140</v>
      </c>
      <c r="V57" s="31">
        <f>COUNTIF(U21:V53,"140")</f>
        <v>0</v>
      </c>
      <c r="W57" s="130" t="s">
        <v>2</v>
      </c>
      <c r="X57" s="32">
        <f>COUNTIF(W21:X53,"L")</f>
        <v>0</v>
      </c>
      <c r="Y57" s="130">
        <v>140</v>
      </c>
      <c r="Z57" s="32">
        <f>COUNTIF(Y21:Z53,"140")</f>
        <v>0</v>
      </c>
      <c r="AA57" s="31">
        <v>3739</v>
      </c>
      <c r="AB57" s="31">
        <f>COUNTIF(AA22:AB53,"37-39")</f>
        <v>0</v>
      </c>
      <c r="AC57" s="4"/>
      <c r="AD57" s="4"/>
      <c r="AE57" s="4"/>
      <c r="AF57" s="6"/>
    </row>
    <row r="58" spans="1:32" x14ac:dyDescent="0.2">
      <c r="A58" s="50" t="s">
        <v>47</v>
      </c>
      <c r="B58" s="2"/>
      <c r="C58" s="129" t="s">
        <v>3</v>
      </c>
      <c r="D58" s="31">
        <f>COUNTIF(C21:D53,"XL")</f>
        <v>0</v>
      </c>
      <c r="E58" s="129">
        <v>152</v>
      </c>
      <c r="F58" s="31">
        <f>COUNTIF(E21:F53,"152")</f>
        <v>0</v>
      </c>
      <c r="G58" s="130" t="s">
        <v>3</v>
      </c>
      <c r="H58" s="32">
        <f>COUNTIF(G21:H53,"XL")</f>
        <v>0</v>
      </c>
      <c r="I58" s="130">
        <v>152</v>
      </c>
      <c r="J58" s="32">
        <f>COUNTIF(I21:J53,"152")</f>
        <v>0</v>
      </c>
      <c r="K58" s="129" t="s">
        <v>3</v>
      </c>
      <c r="L58" s="31">
        <f>COUNTIF(K21:L53,"XL")</f>
        <v>0</v>
      </c>
      <c r="M58" s="129">
        <v>152</v>
      </c>
      <c r="N58" s="31">
        <f>COUNTIF(M21:N53,"152")</f>
        <v>0</v>
      </c>
      <c r="O58" s="130" t="s">
        <v>3</v>
      </c>
      <c r="P58" s="32">
        <f>COUNTIF(O21:P53,"XL")</f>
        <v>0</v>
      </c>
      <c r="Q58" s="130">
        <v>152</v>
      </c>
      <c r="R58" s="32">
        <f>COUNTIF(Q21:R53,"152")</f>
        <v>0</v>
      </c>
      <c r="S58" s="129" t="s">
        <v>3</v>
      </c>
      <c r="T58" s="31">
        <f>COUNTIF(S21:T53,"XL")</f>
        <v>0</v>
      </c>
      <c r="U58" s="129">
        <v>152</v>
      </c>
      <c r="V58" s="31">
        <f>COUNTIF(U21:V53,"152")</f>
        <v>0</v>
      </c>
      <c r="W58" s="130" t="s">
        <v>3</v>
      </c>
      <c r="X58" s="32">
        <f>COUNTIF(W21:X53,"XL")</f>
        <v>0</v>
      </c>
      <c r="Y58" s="130">
        <v>152</v>
      </c>
      <c r="Z58" s="32">
        <f>COUNTIF(Y21:Z53,"152")</f>
        <v>0</v>
      </c>
      <c r="AA58" s="31">
        <v>4042</v>
      </c>
      <c r="AB58" s="31">
        <f>COUNTIF(AA22:AB53,"40-42")</f>
        <v>0</v>
      </c>
      <c r="AC58" s="4"/>
      <c r="AD58" s="4"/>
      <c r="AE58" s="4"/>
      <c r="AF58" s="6"/>
    </row>
    <row r="59" spans="1:32" x14ac:dyDescent="0.2">
      <c r="A59" s="50" t="s">
        <v>49</v>
      </c>
      <c r="B59" s="2"/>
      <c r="C59" s="129" t="s">
        <v>4</v>
      </c>
      <c r="D59" s="31">
        <f>COUNTIF(C21:D53,"XXL")</f>
        <v>0</v>
      </c>
      <c r="E59" s="129">
        <v>164</v>
      </c>
      <c r="F59" s="31">
        <f>COUNTIF(E21:F53,"164")</f>
        <v>0</v>
      </c>
      <c r="G59" s="130" t="s">
        <v>4</v>
      </c>
      <c r="H59" s="32">
        <f>COUNTIF(G21:H53,"XXL")</f>
        <v>0</v>
      </c>
      <c r="I59" s="130">
        <v>164</v>
      </c>
      <c r="J59" s="32">
        <f>COUNTIF(I21:J53,"164")</f>
        <v>0</v>
      </c>
      <c r="K59" s="129" t="s">
        <v>4</v>
      </c>
      <c r="L59" s="31">
        <f>COUNTIF(K21:L53,"XXL")</f>
        <v>0</v>
      </c>
      <c r="M59" s="129">
        <v>164</v>
      </c>
      <c r="N59" s="31">
        <f>COUNTIF(M21:N53,"164")</f>
        <v>0</v>
      </c>
      <c r="O59" s="130" t="s">
        <v>4</v>
      </c>
      <c r="P59" s="32">
        <f>COUNTIF(O21:P53,"XXL")</f>
        <v>0</v>
      </c>
      <c r="Q59" s="130">
        <v>164</v>
      </c>
      <c r="R59" s="32">
        <f>COUNTIF(Q21:R53,"164")</f>
        <v>0</v>
      </c>
      <c r="S59" s="129" t="s">
        <v>4</v>
      </c>
      <c r="T59" s="31">
        <f>COUNTIF(S21:T53,"XXL")</f>
        <v>0</v>
      </c>
      <c r="U59" s="129">
        <v>164</v>
      </c>
      <c r="V59" s="31">
        <f>COUNTIF(U21:V53,"164")</f>
        <v>0</v>
      </c>
      <c r="W59" s="130" t="s">
        <v>4</v>
      </c>
      <c r="X59" s="32">
        <f>COUNTIF(W21:X53,"XXL")</f>
        <v>0</v>
      </c>
      <c r="Y59" s="130">
        <v>164</v>
      </c>
      <c r="Z59" s="32">
        <f>COUNTIF(Y21:Z53,"164")</f>
        <v>0</v>
      </c>
      <c r="AA59" s="31">
        <v>4345</v>
      </c>
      <c r="AB59" s="31">
        <f>COUNTIF(AA22:AB53,"27-30")</f>
        <v>0</v>
      </c>
      <c r="AC59" s="4"/>
      <c r="AD59" s="4"/>
      <c r="AE59" s="4"/>
      <c r="AF59" s="6"/>
    </row>
    <row r="60" spans="1:32" x14ac:dyDescent="0.2">
      <c r="A60" s="51" t="s">
        <v>48</v>
      </c>
      <c r="B60" s="2"/>
      <c r="C60" s="31"/>
      <c r="D60" s="31"/>
      <c r="E60" s="31"/>
      <c r="F60" s="31"/>
      <c r="G60" s="32"/>
      <c r="H60" s="32"/>
      <c r="I60" s="32"/>
      <c r="J60" s="32"/>
      <c r="K60" s="31"/>
      <c r="L60" s="31"/>
      <c r="M60" s="31"/>
      <c r="N60" s="31"/>
      <c r="O60" s="32"/>
      <c r="P60" s="32"/>
      <c r="Q60" s="32"/>
      <c r="R60" s="32"/>
      <c r="S60" s="31"/>
      <c r="T60" s="31"/>
      <c r="U60" s="31"/>
      <c r="V60" s="31"/>
      <c r="W60" s="32"/>
      <c r="X60" s="32"/>
      <c r="Y60" s="32"/>
      <c r="Z60" s="32"/>
      <c r="AA60" s="31">
        <v>4648</v>
      </c>
      <c r="AB60" s="31">
        <f>COUNTIF(AA22:AB53,"27-30")</f>
        <v>0</v>
      </c>
      <c r="AC60" s="15"/>
      <c r="AD60" s="15"/>
      <c r="AE60" s="15"/>
      <c r="AF60" s="7"/>
    </row>
    <row r="61" spans="1:32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</row>
    <row r="62" spans="1:32" x14ac:dyDescent="0.2">
      <c r="A62" s="231"/>
      <c r="B62" s="231"/>
      <c r="C62" s="245"/>
      <c r="D62" s="245"/>
      <c r="E62" s="245"/>
      <c r="F62" s="245"/>
      <c r="G62" s="245"/>
      <c r="H62" s="245"/>
      <c r="I62" s="245"/>
      <c r="J62" s="245"/>
      <c r="K62" s="245"/>
      <c r="L62" s="245"/>
      <c r="M62" s="245"/>
      <c r="N62" s="245"/>
      <c r="O62" s="111"/>
      <c r="P62" s="111"/>
      <c r="Q62" s="111"/>
      <c r="R62" s="111"/>
      <c r="S62" s="111"/>
      <c r="T62" s="111"/>
      <c r="U62" s="111"/>
      <c r="V62" s="111"/>
      <c r="W62" s="245"/>
      <c r="X62" s="245"/>
      <c r="Y62" s="245"/>
      <c r="Z62" s="245"/>
      <c r="AA62" s="245"/>
      <c r="AB62" s="245"/>
      <c r="AC62" s="246"/>
      <c r="AD62" s="246"/>
      <c r="AE62" s="246"/>
      <c r="AF62" s="246"/>
    </row>
    <row r="63" spans="1:32" ht="39" customHeight="1" x14ac:dyDescent="0.2">
      <c r="A63" s="231"/>
      <c r="B63" s="231"/>
      <c r="C63" s="247"/>
      <c r="D63" s="247"/>
      <c r="E63" s="247"/>
      <c r="F63" s="247"/>
      <c r="G63" s="247"/>
      <c r="H63" s="247"/>
      <c r="I63" s="247"/>
      <c r="J63" s="247"/>
      <c r="K63" s="247"/>
      <c r="L63" s="247"/>
      <c r="M63" s="247"/>
      <c r="N63" s="247"/>
      <c r="O63" s="112"/>
      <c r="P63" s="112"/>
      <c r="Q63" s="112"/>
      <c r="R63" s="112"/>
      <c r="S63" s="112"/>
      <c r="T63" s="112"/>
      <c r="U63" s="112"/>
      <c r="V63" s="112"/>
      <c r="W63" s="247"/>
      <c r="X63" s="247"/>
      <c r="Y63" s="247"/>
      <c r="Z63" s="247"/>
      <c r="AA63" s="245"/>
      <c r="AB63" s="245"/>
      <c r="AC63" s="246"/>
      <c r="AD63" s="246"/>
      <c r="AE63" s="246"/>
      <c r="AF63" s="246"/>
    </row>
    <row r="64" spans="1:32" ht="15" customHeight="1" x14ac:dyDescent="0.2">
      <c r="A64" s="205"/>
      <c r="B64" s="205"/>
      <c r="C64" s="206"/>
      <c r="D64" s="206"/>
      <c r="E64" s="206"/>
      <c r="F64" s="206"/>
      <c r="G64" s="206"/>
      <c r="H64" s="206"/>
      <c r="I64" s="206"/>
      <c r="J64" s="206"/>
      <c r="K64" s="206"/>
      <c r="L64" s="206"/>
      <c r="M64" s="206"/>
      <c r="N64" s="206"/>
      <c r="O64" s="115"/>
      <c r="P64" s="115"/>
      <c r="Q64" s="115"/>
      <c r="R64" s="115"/>
      <c r="S64" s="115"/>
      <c r="T64" s="115"/>
      <c r="U64" s="115"/>
      <c r="V64" s="115"/>
      <c r="W64" s="206"/>
      <c r="X64" s="206"/>
      <c r="Y64" s="206"/>
      <c r="Z64" s="206"/>
      <c r="AA64" s="206"/>
      <c r="AB64" s="206"/>
      <c r="AC64" s="114"/>
      <c r="AD64" s="114"/>
      <c r="AE64" s="114"/>
      <c r="AF64" s="114"/>
    </row>
    <row r="65" spans="1:32" x14ac:dyDescent="0.2">
      <c r="A65" s="209"/>
      <c r="B65" s="209"/>
      <c r="C65" s="206"/>
      <c r="D65" s="206"/>
      <c r="E65" s="206"/>
      <c r="F65" s="206"/>
      <c r="G65" s="206"/>
      <c r="H65" s="206"/>
      <c r="I65" s="206"/>
      <c r="J65" s="206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  <c r="AA65" s="114"/>
      <c r="AB65" s="114"/>
      <c r="AC65" s="114"/>
      <c r="AD65" s="114"/>
      <c r="AE65" s="114"/>
      <c r="AF65" s="114"/>
    </row>
    <row r="66" spans="1:32" x14ac:dyDescent="0.2">
      <c r="A66" s="209"/>
      <c r="B66" s="209"/>
      <c r="C66" s="206"/>
      <c r="D66" s="206"/>
      <c r="E66" s="206"/>
      <c r="F66" s="206"/>
      <c r="G66" s="206"/>
      <c r="H66" s="206"/>
      <c r="I66" s="206"/>
      <c r="J66" s="206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4"/>
      <c r="AB66" s="114"/>
      <c r="AC66" s="114"/>
      <c r="AD66" s="114"/>
      <c r="AE66" s="114"/>
      <c r="AF66" s="114"/>
    </row>
    <row r="67" spans="1:32" x14ac:dyDescent="0.2">
      <c r="A67" s="116"/>
      <c r="B67" s="116"/>
      <c r="C67" s="115"/>
      <c r="D67" s="115"/>
      <c r="E67" s="115"/>
      <c r="F67" s="115"/>
      <c r="G67" s="206"/>
      <c r="H67" s="206"/>
      <c r="I67" s="206"/>
      <c r="J67" s="206"/>
      <c r="K67" s="206"/>
      <c r="L67" s="206"/>
      <c r="M67" s="206"/>
      <c r="N67" s="206"/>
      <c r="O67" s="115"/>
      <c r="P67" s="115"/>
      <c r="Q67" s="115"/>
      <c r="R67" s="115"/>
      <c r="S67" s="115"/>
      <c r="T67" s="115"/>
      <c r="U67" s="115"/>
      <c r="V67" s="115"/>
      <c r="W67" s="206"/>
      <c r="X67" s="206"/>
      <c r="Y67" s="206"/>
      <c r="Z67" s="206"/>
      <c r="AA67" s="114"/>
      <c r="AB67" s="114"/>
      <c r="AC67" s="114"/>
      <c r="AD67" s="114"/>
      <c r="AE67" s="114"/>
      <c r="AF67" s="114"/>
    </row>
    <row r="68" spans="1:32" x14ac:dyDescent="0.2">
      <c r="A68" s="116"/>
      <c r="B68" s="116"/>
      <c r="C68" s="206"/>
      <c r="D68" s="206"/>
      <c r="E68" s="206"/>
      <c r="F68" s="206"/>
      <c r="G68" s="206"/>
      <c r="H68" s="206"/>
      <c r="I68" s="206"/>
      <c r="J68" s="206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  <c r="AA68" s="114"/>
      <c r="AB68" s="114"/>
      <c r="AC68" s="114"/>
      <c r="AD68" s="114"/>
      <c r="AE68" s="114"/>
      <c r="AF68" s="114"/>
    </row>
    <row r="69" spans="1:32" x14ac:dyDescent="0.2">
      <c r="A69" s="116"/>
      <c r="B69" s="116"/>
      <c r="C69" s="115"/>
      <c r="D69" s="115"/>
      <c r="E69" s="115"/>
      <c r="F69" s="115"/>
      <c r="G69" s="206"/>
      <c r="H69" s="206"/>
      <c r="I69" s="206"/>
      <c r="J69" s="206"/>
      <c r="K69" s="206"/>
      <c r="L69" s="206"/>
      <c r="M69" s="206"/>
      <c r="N69" s="206"/>
      <c r="O69" s="115"/>
      <c r="P69" s="115"/>
      <c r="Q69" s="115"/>
      <c r="R69" s="115"/>
      <c r="S69" s="115"/>
      <c r="T69" s="115"/>
      <c r="U69" s="115"/>
      <c r="V69" s="115"/>
      <c r="W69" s="206"/>
      <c r="X69" s="206"/>
      <c r="Y69" s="206"/>
      <c r="Z69" s="206"/>
      <c r="AA69" s="114"/>
      <c r="AB69" s="114"/>
      <c r="AC69" s="114"/>
      <c r="AD69" s="114"/>
      <c r="AE69" s="114"/>
      <c r="AF69" s="114"/>
    </row>
    <row r="70" spans="1:32" x14ac:dyDescent="0.2">
      <c r="A70" s="209"/>
      <c r="B70" s="209"/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115"/>
      <c r="P70" s="115"/>
      <c r="Q70" s="115"/>
      <c r="R70" s="115"/>
      <c r="S70" s="115"/>
      <c r="T70" s="115"/>
      <c r="U70" s="115"/>
      <c r="V70" s="115"/>
      <c r="W70" s="206"/>
      <c r="X70" s="206"/>
      <c r="Y70" s="206"/>
      <c r="Z70" s="206"/>
      <c r="AA70" s="114"/>
      <c r="AB70" s="114"/>
      <c r="AC70" s="114"/>
      <c r="AD70" s="114"/>
      <c r="AE70" s="114"/>
      <c r="AF70" s="114"/>
    </row>
    <row r="71" spans="1:32" x14ac:dyDescent="0.2">
      <c r="A71" s="205"/>
      <c r="B71" s="205"/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115"/>
      <c r="P71" s="115"/>
      <c r="Q71" s="115"/>
      <c r="R71" s="115"/>
      <c r="S71" s="115"/>
      <c r="T71" s="115"/>
      <c r="U71" s="115"/>
      <c r="V71" s="115"/>
      <c r="W71" s="206"/>
      <c r="X71" s="206"/>
      <c r="Y71" s="206"/>
      <c r="Z71" s="206"/>
      <c r="AA71" s="114"/>
      <c r="AB71" s="114"/>
      <c r="AC71" s="114"/>
      <c r="AD71" s="114"/>
      <c r="AE71" s="114"/>
      <c r="AF71" s="114"/>
    </row>
    <row r="72" spans="1:32" x14ac:dyDescent="0.2">
      <c r="A72" s="209"/>
      <c r="B72" s="209"/>
      <c r="C72" s="206"/>
      <c r="D72" s="206"/>
      <c r="E72" s="206"/>
      <c r="F72" s="206"/>
      <c r="G72" s="206"/>
      <c r="H72" s="206"/>
      <c r="I72" s="206"/>
      <c r="J72" s="206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  <c r="AA72" s="114"/>
      <c r="AB72" s="114"/>
      <c r="AC72" s="114"/>
      <c r="AD72" s="114"/>
      <c r="AE72" s="114"/>
      <c r="AF72" s="114"/>
    </row>
    <row r="73" spans="1:32" x14ac:dyDescent="0.2">
      <c r="A73" s="209"/>
      <c r="B73" s="209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6"/>
      <c r="N73" s="206"/>
      <c r="O73" s="115"/>
      <c r="P73" s="115"/>
      <c r="Q73" s="115"/>
      <c r="R73" s="115"/>
      <c r="S73" s="115"/>
      <c r="T73" s="115"/>
      <c r="U73" s="115"/>
      <c r="V73" s="115"/>
      <c r="W73" s="206"/>
      <c r="X73" s="206"/>
      <c r="Y73" s="206"/>
      <c r="Z73" s="206"/>
      <c r="AA73" s="114"/>
      <c r="AB73" s="114"/>
      <c r="AC73" s="114"/>
      <c r="AD73" s="114"/>
      <c r="AE73" s="114"/>
      <c r="AF73" s="114"/>
    </row>
    <row r="74" spans="1:32" x14ac:dyDescent="0.2">
      <c r="A74" s="209"/>
      <c r="B74" s="209"/>
      <c r="C74" s="206"/>
      <c r="D74" s="206"/>
      <c r="E74" s="206"/>
      <c r="F74" s="206"/>
      <c r="G74" s="206"/>
      <c r="H74" s="206"/>
      <c r="I74" s="206"/>
      <c r="J74" s="206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  <c r="Z74" s="115"/>
      <c r="AA74" s="114"/>
      <c r="AB74" s="114"/>
      <c r="AC74" s="114"/>
      <c r="AD74" s="114"/>
      <c r="AE74" s="114"/>
      <c r="AF74" s="114"/>
    </row>
    <row r="75" spans="1:32" x14ac:dyDescent="0.2">
      <c r="A75" s="209"/>
      <c r="B75" s="209"/>
      <c r="C75" s="206"/>
      <c r="D75" s="206"/>
      <c r="E75" s="206"/>
      <c r="F75" s="206"/>
      <c r="G75" s="206"/>
      <c r="H75" s="206"/>
      <c r="I75" s="206"/>
      <c r="J75" s="206"/>
      <c r="K75" s="206"/>
      <c r="L75" s="206"/>
      <c r="M75" s="206"/>
      <c r="N75" s="206"/>
      <c r="O75" s="115"/>
      <c r="P75" s="115"/>
      <c r="Q75" s="115"/>
      <c r="R75" s="115"/>
      <c r="S75" s="115"/>
      <c r="T75" s="115"/>
      <c r="U75" s="115"/>
      <c r="V75" s="115"/>
      <c r="W75" s="206"/>
      <c r="X75" s="206"/>
      <c r="Y75" s="206"/>
      <c r="Z75" s="206"/>
      <c r="AA75" s="114"/>
      <c r="AB75" s="114"/>
      <c r="AC75" s="114"/>
      <c r="AD75" s="114"/>
      <c r="AE75" s="114"/>
      <c r="AF75" s="114"/>
    </row>
    <row r="76" spans="1:32" x14ac:dyDescent="0.2">
      <c r="A76" s="209"/>
      <c r="B76" s="209"/>
      <c r="C76" s="206"/>
      <c r="D76" s="206"/>
      <c r="E76" s="206"/>
      <c r="F76" s="206"/>
      <c r="G76" s="115"/>
      <c r="H76" s="115"/>
      <c r="I76" s="115"/>
      <c r="J76" s="115"/>
      <c r="K76" s="206"/>
      <c r="L76" s="206"/>
      <c r="M76" s="206"/>
      <c r="N76" s="206"/>
      <c r="O76" s="115"/>
      <c r="P76" s="115"/>
      <c r="Q76" s="115"/>
      <c r="R76" s="115"/>
      <c r="S76" s="115"/>
      <c r="T76" s="115"/>
      <c r="U76" s="115"/>
      <c r="V76" s="115"/>
      <c r="W76" s="206"/>
      <c r="X76" s="206"/>
      <c r="Y76" s="206"/>
      <c r="Z76" s="206"/>
      <c r="AA76" s="114"/>
      <c r="AB76" s="114"/>
      <c r="AC76" s="114"/>
      <c r="AD76" s="114"/>
      <c r="AE76" s="114"/>
      <c r="AF76" s="114"/>
    </row>
    <row r="77" spans="1:32" x14ac:dyDescent="0.2">
      <c r="C77" s="205"/>
      <c r="D77" s="205"/>
      <c r="E77" s="205"/>
      <c r="F77" s="205"/>
      <c r="G77" s="205"/>
      <c r="H77" s="205"/>
      <c r="I77" s="205"/>
      <c r="J77" s="205"/>
      <c r="K77" s="205"/>
      <c r="L77" s="205"/>
      <c r="M77" s="205"/>
      <c r="N77" s="205"/>
      <c r="O77" s="118"/>
      <c r="P77" s="118"/>
      <c r="Q77" s="118"/>
      <c r="R77" s="118"/>
      <c r="S77" s="118"/>
      <c r="T77" s="118"/>
      <c r="U77" s="118"/>
      <c r="V77" s="118"/>
      <c r="W77" s="205"/>
      <c r="X77" s="205"/>
      <c r="Y77" s="205"/>
      <c r="Z77" s="205"/>
      <c r="AA77" s="205"/>
      <c r="AB77" s="205"/>
      <c r="AC77" s="231"/>
      <c r="AD77" s="231"/>
      <c r="AE77" s="231"/>
      <c r="AF77" s="231"/>
    </row>
    <row r="78" spans="1:32" x14ac:dyDescent="0.2">
      <c r="C78" s="210"/>
      <c r="D78" s="210"/>
      <c r="E78" s="210"/>
      <c r="F78" s="210"/>
      <c r="G78" s="210"/>
      <c r="H78" s="210"/>
      <c r="I78" s="210"/>
      <c r="J78" s="210"/>
      <c r="K78" s="210"/>
      <c r="L78" s="210"/>
      <c r="M78" s="210"/>
      <c r="N78" s="210"/>
      <c r="O78" s="123"/>
      <c r="P78" s="123"/>
      <c r="Q78" s="123"/>
      <c r="R78" s="123"/>
      <c r="S78" s="123"/>
      <c r="T78" s="123"/>
      <c r="U78" s="123"/>
      <c r="V78" s="123"/>
      <c r="W78" s="210"/>
      <c r="X78" s="210"/>
      <c r="Y78" s="210"/>
      <c r="Z78" s="210"/>
      <c r="AA78" s="210"/>
      <c r="AB78" s="210"/>
      <c r="AC78" s="231"/>
      <c r="AD78" s="231"/>
      <c r="AE78" s="231"/>
      <c r="AF78" s="231"/>
    </row>
    <row r="79" spans="1:32" x14ac:dyDescent="0.2">
      <c r="C79" s="205"/>
      <c r="D79" s="205"/>
      <c r="E79" s="205"/>
      <c r="F79" s="205"/>
      <c r="G79" s="205"/>
      <c r="H79" s="205"/>
      <c r="I79" s="205"/>
      <c r="J79" s="205"/>
      <c r="K79" s="205"/>
      <c r="L79" s="205"/>
      <c r="M79" s="205"/>
      <c r="N79" s="205"/>
      <c r="O79" s="118"/>
      <c r="P79" s="118"/>
      <c r="Q79" s="118"/>
      <c r="R79" s="118"/>
      <c r="S79" s="118"/>
      <c r="T79" s="118"/>
      <c r="U79" s="118"/>
      <c r="V79" s="118"/>
      <c r="W79" s="205"/>
      <c r="X79" s="205"/>
      <c r="Y79" s="205"/>
      <c r="Z79" s="205"/>
      <c r="AA79" s="205"/>
      <c r="AB79" s="205"/>
      <c r="AC79" s="231"/>
      <c r="AD79" s="231"/>
      <c r="AE79" s="231"/>
      <c r="AF79" s="231"/>
    </row>
    <row r="80" spans="1:32" ht="12.75" customHeight="1" x14ac:dyDescent="0.2">
      <c r="C80" s="205"/>
      <c r="D80" s="205"/>
      <c r="E80" s="205"/>
      <c r="F80" s="205"/>
      <c r="G80" s="205"/>
      <c r="H80" s="205"/>
      <c r="I80" s="205"/>
      <c r="J80" s="205"/>
      <c r="K80" s="205"/>
      <c r="L80" s="205"/>
      <c r="M80" s="205"/>
      <c r="N80" s="205"/>
      <c r="O80" s="118"/>
      <c r="P80" s="118"/>
      <c r="Q80" s="118"/>
      <c r="R80" s="118"/>
      <c r="S80" s="118"/>
      <c r="T80" s="118"/>
      <c r="U80" s="118"/>
      <c r="V80" s="118"/>
      <c r="W80" s="205"/>
      <c r="X80" s="205"/>
      <c r="Y80" s="205"/>
      <c r="Z80" s="205"/>
      <c r="AA80" s="205"/>
      <c r="AB80" s="205"/>
      <c r="AC80" s="231"/>
      <c r="AD80" s="231"/>
      <c r="AE80" s="231"/>
      <c r="AF80" s="231"/>
    </row>
    <row r="81" spans="1:32" ht="12.75" customHeight="1" x14ac:dyDescent="0.2">
      <c r="C81" s="207"/>
      <c r="D81" s="207"/>
      <c r="E81" s="208"/>
      <c r="F81" s="208"/>
      <c r="G81" s="207"/>
      <c r="H81" s="207"/>
      <c r="I81" s="208"/>
      <c r="J81" s="208"/>
      <c r="K81" s="207"/>
      <c r="L81" s="207"/>
      <c r="M81" s="208"/>
      <c r="N81" s="208"/>
      <c r="O81" s="117"/>
      <c r="P81" s="117"/>
      <c r="Q81" s="117"/>
      <c r="R81" s="117"/>
      <c r="S81" s="117"/>
      <c r="T81" s="117"/>
      <c r="U81" s="117"/>
      <c r="V81" s="117"/>
      <c r="W81" s="207"/>
      <c r="X81" s="207"/>
      <c r="Y81" s="208"/>
      <c r="Z81" s="208"/>
      <c r="AA81" s="207"/>
      <c r="AB81" s="207"/>
      <c r="AC81" s="231"/>
      <c r="AD81" s="231"/>
      <c r="AE81" s="231"/>
      <c r="AF81" s="231"/>
    </row>
    <row r="82" spans="1:32" x14ac:dyDescent="0.2">
      <c r="C82" s="207"/>
      <c r="D82" s="207"/>
      <c r="E82" s="208"/>
      <c r="F82" s="208"/>
      <c r="G82" s="207"/>
      <c r="H82" s="207"/>
      <c r="I82" s="208"/>
      <c r="J82" s="208"/>
      <c r="K82" s="207"/>
      <c r="L82" s="207"/>
      <c r="M82" s="208"/>
      <c r="N82" s="208"/>
      <c r="O82" s="117"/>
      <c r="P82" s="117"/>
      <c r="Q82" s="117"/>
      <c r="R82" s="117"/>
      <c r="S82" s="117"/>
      <c r="T82" s="117"/>
      <c r="U82" s="117"/>
      <c r="V82" s="117"/>
      <c r="W82" s="207"/>
      <c r="X82" s="207"/>
      <c r="Y82" s="208"/>
      <c r="Z82" s="208"/>
      <c r="AA82" s="207"/>
      <c r="AB82" s="207"/>
      <c r="AC82" s="231"/>
      <c r="AD82" s="231"/>
      <c r="AE82" s="231"/>
      <c r="AF82" s="231"/>
    </row>
    <row r="83" spans="1:32" x14ac:dyDescent="0.2">
      <c r="C83" s="205"/>
      <c r="D83" s="205"/>
      <c r="E83" s="205"/>
      <c r="F83" s="205"/>
      <c r="G83" s="205"/>
      <c r="H83" s="205"/>
      <c r="I83" s="205"/>
      <c r="J83" s="205"/>
      <c r="K83" s="205"/>
      <c r="L83" s="205"/>
      <c r="M83" s="205"/>
      <c r="N83" s="205"/>
      <c r="O83" s="118"/>
      <c r="P83" s="118"/>
      <c r="Q83" s="118"/>
      <c r="R83" s="118"/>
      <c r="S83" s="118"/>
      <c r="T83" s="118"/>
      <c r="U83" s="118"/>
      <c r="V83" s="118"/>
      <c r="W83" s="205"/>
      <c r="X83" s="205"/>
      <c r="Y83" s="205"/>
      <c r="Z83" s="205"/>
      <c r="AA83" s="205"/>
      <c r="AB83" s="205"/>
      <c r="AC83" s="205"/>
      <c r="AD83" s="205"/>
      <c r="AE83" s="118"/>
      <c r="AF83" s="118"/>
    </row>
    <row r="84" spans="1:32" x14ac:dyDescent="0.2">
      <c r="C84" s="118"/>
      <c r="D84" s="118"/>
      <c r="E84" s="118"/>
      <c r="F84" s="118"/>
      <c r="G84" s="118"/>
      <c r="H84" s="118"/>
      <c r="I84" s="118"/>
      <c r="J84" s="118"/>
      <c r="K84" s="118"/>
      <c r="L84" s="118"/>
      <c r="M84" s="118"/>
      <c r="N84" s="118"/>
      <c r="O84" s="118"/>
      <c r="P84" s="118"/>
      <c r="Q84" s="118"/>
      <c r="R84" s="118"/>
      <c r="S84" s="118"/>
      <c r="T84" s="118"/>
      <c r="U84" s="118"/>
      <c r="V84" s="118"/>
      <c r="W84" s="118"/>
      <c r="X84" s="118"/>
      <c r="Y84" s="118"/>
      <c r="Z84" s="118"/>
      <c r="AA84" s="118"/>
      <c r="AB84" s="118"/>
      <c r="AC84" s="118"/>
      <c r="AD84" s="118"/>
      <c r="AE84" s="118"/>
      <c r="AF84" s="118"/>
    </row>
    <row r="85" spans="1:32" x14ac:dyDescent="0.2">
      <c r="C85" s="205"/>
      <c r="D85" s="205"/>
      <c r="E85" s="205"/>
      <c r="F85" s="205"/>
      <c r="G85" s="205"/>
      <c r="H85" s="205"/>
      <c r="I85" s="205"/>
      <c r="J85" s="205"/>
      <c r="K85" s="205"/>
      <c r="L85" s="205"/>
      <c r="M85" s="205"/>
      <c r="N85" s="205"/>
      <c r="O85" s="118"/>
      <c r="P85" s="118"/>
      <c r="Q85" s="118"/>
      <c r="R85" s="118"/>
      <c r="S85" s="118"/>
      <c r="T85" s="118"/>
      <c r="U85" s="118"/>
      <c r="V85" s="118"/>
      <c r="W85" s="205"/>
      <c r="X85" s="205"/>
      <c r="Y85" s="205"/>
      <c r="Z85" s="205"/>
      <c r="AA85" s="205"/>
      <c r="AB85" s="205"/>
      <c r="AC85" s="205"/>
      <c r="AD85" s="205"/>
      <c r="AE85" s="118"/>
      <c r="AF85" s="118"/>
    </row>
    <row r="86" spans="1:32" x14ac:dyDescent="0.2">
      <c r="C86" s="118"/>
      <c r="D86" s="118"/>
      <c r="E86" s="118"/>
      <c r="F86" s="118"/>
      <c r="G86" s="118"/>
      <c r="H86" s="118"/>
      <c r="I86" s="118"/>
      <c r="J86" s="118"/>
      <c r="K86" s="118"/>
      <c r="L86" s="118"/>
      <c r="M86" s="118"/>
      <c r="N86" s="118"/>
      <c r="O86" s="118"/>
      <c r="P86" s="118"/>
      <c r="Q86" s="118"/>
      <c r="R86" s="118"/>
      <c r="S86" s="118"/>
      <c r="T86" s="118"/>
      <c r="U86" s="118"/>
      <c r="V86" s="118"/>
      <c r="W86" s="118"/>
      <c r="X86" s="118"/>
      <c r="Y86" s="118"/>
      <c r="Z86" s="118"/>
      <c r="AA86" s="118"/>
      <c r="AB86" s="118"/>
      <c r="AC86" s="118"/>
      <c r="AD86" s="118"/>
      <c r="AE86" s="118"/>
      <c r="AF86" s="118"/>
    </row>
    <row r="87" spans="1:32" x14ac:dyDescent="0.2">
      <c r="C87" s="205"/>
      <c r="D87" s="205"/>
      <c r="E87" s="205"/>
      <c r="F87" s="205"/>
      <c r="G87" s="205"/>
      <c r="H87" s="205"/>
      <c r="I87" s="205"/>
      <c r="J87" s="205"/>
      <c r="K87" s="205"/>
      <c r="L87" s="205"/>
      <c r="M87" s="205"/>
      <c r="N87" s="205"/>
      <c r="O87" s="118"/>
      <c r="P87" s="118"/>
      <c r="Q87" s="118"/>
      <c r="R87" s="118"/>
      <c r="S87" s="118"/>
      <c r="T87" s="118"/>
      <c r="U87" s="118"/>
      <c r="V87" s="118"/>
      <c r="W87" s="205"/>
      <c r="X87" s="205"/>
      <c r="Y87" s="205"/>
      <c r="Z87" s="205"/>
      <c r="AA87" s="205"/>
      <c r="AB87" s="205"/>
      <c r="AC87" s="205"/>
      <c r="AD87" s="205"/>
      <c r="AE87" s="118"/>
      <c r="AF87" s="118"/>
    </row>
    <row r="88" spans="1:32" x14ac:dyDescent="0.2">
      <c r="C88" s="118"/>
      <c r="D88" s="118"/>
      <c r="E88" s="118"/>
      <c r="F88" s="118"/>
      <c r="G88" s="118"/>
      <c r="H88" s="118"/>
      <c r="I88" s="118"/>
      <c r="J88" s="118"/>
      <c r="K88" s="118"/>
      <c r="L88" s="118"/>
      <c r="M88" s="118"/>
      <c r="N88" s="118"/>
      <c r="O88" s="118"/>
      <c r="P88" s="118"/>
      <c r="Q88" s="118"/>
      <c r="R88" s="118"/>
      <c r="S88" s="118"/>
      <c r="T88" s="118"/>
      <c r="U88" s="118"/>
      <c r="V88" s="118"/>
      <c r="W88" s="118"/>
      <c r="X88" s="118"/>
      <c r="Y88" s="118"/>
      <c r="Z88" s="118"/>
      <c r="AA88" s="118"/>
      <c r="AB88" s="118"/>
      <c r="AC88" s="118"/>
      <c r="AD88" s="118"/>
      <c r="AE88" s="118"/>
      <c r="AF88" s="118"/>
    </row>
    <row r="89" spans="1:32" x14ac:dyDescent="0.2">
      <c r="C89" s="205"/>
      <c r="D89" s="205"/>
      <c r="E89" s="205"/>
      <c r="F89" s="205"/>
      <c r="G89" s="205"/>
      <c r="H89" s="205"/>
      <c r="I89" s="205"/>
      <c r="J89" s="205"/>
      <c r="K89" s="205"/>
      <c r="L89" s="205"/>
      <c r="M89" s="205"/>
      <c r="N89" s="205"/>
      <c r="O89" s="118"/>
      <c r="P89" s="118"/>
      <c r="Q89" s="118"/>
      <c r="R89" s="118"/>
      <c r="S89" s="118"/>
      <c r="T89" s="118"/>
      <c r="U89" s="118"/>
      <c r="V89" s="118"/>
      <c r="W89" s="205"/>
      <c r="X89" s="205"/>
      <c r="Y89" s="205"/>
      <c r="Z89" s="205"/>
      <c r="AA89" s="205"/>
      <c r="AB89" s="205"/>
      <c r="AC89" s="205"/>
      <c r="AD89" s="205"/>
      <c r="AE89" s="118"/>
      <c r="AF89" s="118"/>
    </row>
    <row r="90" spans="1:32" x14ac:dyDescent="0.2">
      <c r="C90" s="205"/>
      <c r="D90" s="205"/>
      <c r="E90" s="205"/>
      <c r="F90" s="205"/>
      <c r="G90" s="205"/>
      <c r="H90" s="205"/>
      <c r="I90" s="205"/>
      <c r="J90" s="205"/>
      <c r="K90" s="205"/>
      <c r="L90" s="205"/>
      <c r="M90" s="205"/>
      <c r="N90" s="205"/>
      <c r="O90" s="118"/>
      <c r="P90" s="118"/>
      <c r="Q90" s="118"/>
      <c r="R90" s="118"/>
      <c r="S90" s="118"/>
      <c r="T90" s="118"/>
      <c r="U90" s="118"/>
      <c r="V90" s="118"/>
      <c r="W90" s="205"/>
      <c r="X90" s="205"/>
      <c r="Y90" s="205"/>
      <c r="Z90" s="205"/>
      <c r="AA90" s="205"/>
      <c r="AB90" s="205"/>
      <c r="AC90" s="205"/>
      <c r="AD90" s="205"/>
      <c r="AE90" s="118"/>
      <c r="AF90" s="118"/>
    </row>
    <row r="91" spans="1:32" x14ac:dyDescent="0.2">
      <c r="A91" s="119"/>
      <c r="C91" s="205"/>
      <c r="D91" s="205"/>
      <c r="E91" s="205"/>
      <c r="F91" s="205"/>
      <c r="G91" s="205"/>
      <c r="H91" s="205"/>
      <c r="I91" s="205"/>
      <c r="J91" s="205"/>
      <c r="K91" s="205"/>
      <c r="L91" s="205"/>
      <c r="M91" s="205"/>
      <c r="N91" s="205"/>
      <c r="O91" s="118"/>
      <c r="P91" s="118"/>
      <c r="Q91" s="118"/>
      <c r="R91" s="118"/>
      <c r="S91" s="118"/>
      <c r="T91" s="118"/>
      <c r="U91" s="118"/>
      <c r="V91" s="118"/>
      <c r="W91" s="205"/>
      <c r="X91" s="205"/>
      <c r="Y91" s="205"/>
      <c r="Z91" s="205"/>
      <c r="AA91" s="205"/>
      <c r="AB91" s="205"/>
      <c r="AC91" s="205"/>
      <c r="AD91" s="205"/>
      <c r="AE91" s="118"/>
      <c r="AF91" s="118"/>
    </row>
    <row r="92" spans="1:32" x14ac:dyDescent="0.2">
      <c r="C92" s="205"/>
      <c r="D92" s="205"/>
      <c r="E92" s="205"/>
      <c r="F92" s="205"/>
      <c r="G92" s="205"/>
      <c r="H92" s="205"/>
      <c r="I92" s="205"/>
      <c r="J92" s="205"/>
      <c r="K92" s="205"/>
      <c r="L92" s="205"/>
      <c r="M92" s="205"/>
      <c r="N92" s="205"/>
      <c r="O92" s="118"/>
      <c r="P92" s="118"/>
      <c r="Q92" s="118"/>
      <c r="R92" s="118"/>
      <c r="S92" s="118"/>
      <c r="T92" s="118"/>
      <c r="U92" s="118"/>
      <c r="V92" s="118"/>
      <c r="W92" s="205"/>
      <c r="X92" s="205"/>
      <c r="Y92" s="205"/>
      <c r="Z92" s="205"/>
      <c r="AA92" s="205"/>
      <c r="AB92" s="205"/>
      <c r="AC92" s="205"/>
      <c r="AD92" s="205"/>
      <c r="AE92" s="118"/>
      <c r="AF92" s="118"/>
    </row>
    <row r="93" spans="1:32" x14ac:dyDescent="0.2">
      <c r="B93" s="119"/>
      <c r="C93" s="205"/>
      <c r="D93" s="205"/>
      <c r="E93" s="205"/>
      <c r="F93" s="205"/>
      <c r="G93" s="205"/>
      <c r="H93" s="205"/>
      <c r="I93" s="205"/>
      <c r="J93" s="205"/>
      <c r="K93" s="205"/>
      <c r="L93" s="205"/>
      <c r="M93" s="205"/>
      <c r="N93" s="205"/>
      <c r="O93" s="118"/>
      <c r="P93" s="118"/>
      <c r="Q93" s="118"/>
      <c r="R93" s="118"/>
      <c r="S93" s="118"/>
      <c r="T93" s="118"/>
      <c r="U93" s="118"/>
      <c r="V93" s="118"/>
      <c r="W93" s="205"/>
      <c r="X93" s="205"/>
      <c r="Y93" s="205"/>
      <c r="Z93" s="205"/>
      <c r="AA93" s="205"/>
      <c r="AB93" s="205"/>
      <c r="AC93" s="205"/>
      <c r="AD93" s="205"/>
      <c r="AE93" s="118"/>
      <c r="AF93" s="118"/>
    </row>
    <row r="94" spans="1:32" x14ac:dyDescent="0.2">
      <c r="C94" s="205"/>
      <c r="D94" s="205"/>
      <c r="E94" s="205"/>
      <c r="F94" s="205"/>
      <c r="G94" s="205"/>
      <c r="H94" s="205"/>
      <c r="I94" s="205"/>
      <c r="J94" s="205"/>
      <c r="K94" s="205"/>
      <c r="L94" s="205"/>
      <c r="M94" s="205"/>
      <c r="N94" s="205"/>
      <c r="O94" s="118"/>
      <c r="P94" s="118"/>
      <c r="Q94" s="118"/>
      <c r="R94" s="118"/>
      <c r="S94" s="118"/>
      <c r="T94" s="118"/>
      <c r="U94" s="118"/>
      <c r="V94" s="118"/>
      <c r="W94" s="205"/>
      <c r="X94" s="205"/>
      <c r="Y94" s="205"/>
      <c r="Z94" s="205"/>
      <c r="AA94" s="205"/>
      <c r="AB94" s="205"/>
      <c r="AC94" s="205"/>
      <c r="AD94" s="205"/>
      <c r="AE94" s="118"/>
      <c r="AF94" s="118"/>
    </row>
    <row r="95" spans="1:32" x14ac:dyDescent="0.2"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5"/>
      <c r="N95" s="205"/>
      <c r="O95" s="118"/>
      <c r="P95" s="118"/>
      <c r="Q95" s="118"/>
      <c r="R95" s="118"/>
      <c r="S95" s="118"/>
      <c r="T95" s="118"/>
      <c r="U95" s="118"/>
      <c r="V95" s="118"/>
      <c r="W95" s="205"/>
      <c r="X95" s="205"/>
      <c r="Y95" s="205"/>
      <c r="Z95" s="205"/>
      <c r="AA95" s="205"/>
      <c r="AB95" s="205"/>
      <c r="AC95" s="205"/>
      <c r="AD95" s="205"/>
      <c r="AE95" s="118"/>
      <c r="AF95" s="118"/>
    </row>
    <row r="96" spans="1:32" x14ac:dyDescent="0.2">
      <c r="C96" s="205"/>
      <c r="D96" s="205"/>
      <c r="E96" s="205"/>
      <c r="F96" s="205"/>
      <c r="G96" s="205"/>
      <c r="H96" s="205"/>
      <c r="I96" s="205"/>
      <c r="J96" s="205"/>
      <c r="K96" s="205"/>
      <c r="L96" s="205"/>
      <c r="M96" s="205"/>
      <c r="N96" s="205"/>
      <c r="O96" s="118"/>
      <c r="P96" s="118"/>
      <c r="Q96" s="118"/>
      <c r="R96" s="118"/>
      <c r="S96" s="118"/>
      <c r="T96" s="118"/>
      <c r="U96" s="118"/>
      <c r="V96" s="118"/>
      <c r="W96" s="205"/>
      <c r="X96" s="205"/>
      <c r="Y96" s="205"/>
      <c r="Z96" s="205"/>
      <c r="AA96" s="205"/>
      <c r="AB96" s="205"/>
      <c r="AC96" s="205"/>
      <c r="AD96" s="205"/>
      <c r="AE96" s="118"/>
      <c r="AF96" s="118"/>
    </row>
    <row r="97" spans="2:32" x14ac:dyDescent="0.2">
      <c r="B97" s="119"/>
      <c r="C97" s="205"/>
      <c r="D97" s="205"/>
      <c r="E97" s="205"/>
      <c r="F97" s="205"/>
      <c r="G97" s="205"/>
      <c r="H97" s="205"/>
      <c r="I97" s="205"/>
      <c r="J97" s="205"/>
      <c r="K97" s="205"/>
      <c r="L97" s="205"/>
      <c r="M97" s="205"/>
      <c r="N97" s="205"/>
      <c r="O97" s="118"/>
      <c r="P97" s="118"/>
      <c r="Q97" s="118"/>
      <c r="R97" s="118"/>
      <c r="S97" s="118"/>
      <c r="T97" s="118"/>
      <c r="U97" s="118"/>
      <c r="V97" s="118"/>
      <c r="W97" s="205"/>
      <c r="X97" s="205"/>
      <c r="Y97" s="205"/>
      <c r="Z97" s="205"/>
      <c r="AA97" s="205"/>
      <c r="AB97" s="205"/>
      <c r="AC97" s="205"/>
      <c r="AD97" s="205"/>
      <c r="AE97" s="118"/>
      <c r="AF97" s="118"/>
    </row>
    <row r="98" spans="2:32" x14ac:dyDescent="0.2">
      <c r="C98" s="205"/>
      <c r="D98" s="205"/>
      <c r="E98" s="205"/>
      <c r="F98" s="205"/>
      <c r="G98" s="205"/>
      <c r="H98" s="205"/>
      <c r="I98" s="205"/>
      <c r="J98" s="205"/>
      <c r="K98" s="205"/>
      <c r="L98" s="205"/>
      <c r="M98" s="205"/>
      <c r="N98" s="205"/>
      <c r="O98" s="118"/>
      <c r="P98" s="118"/>
      <c r="Q98" s="118"/>
      <c r="R98" s="118"/>
      <c r="S98" s="118"/>
      <c r="T98" s="118"/>
      <c r="U98" s="118"/>
      <c r="V98" s="118"/>
      <c r="W98" s="205"/>
      <c r="X98" s="205"/>
      <c r="Y98" s="205"/>
      <c r="Z98" s="205"/>
      <c r="AA98" s="205"/>
      <c r="AB98" s="205"/>
      <c r="AC98" s="205"/>
      <c r="AD98" s="205"/>
      <c r="AE98" s="118"/>
      <c r="AF98" s="118"/>
    </row>
    <row r="99" spans="2:32" x14ac:dyDescent="0.2">
      <c r="C99" s="205"/>
      <c r="D99" s="205"/>
      <c r="E99" s="205"/>
      <c r="F99" s="205"/>
      <c r="G99" s="205"/>
      <c r="H99" s="205"/>
      <c r="I99" s="205"/>
      <c r="J99" s="205"/>
      <c r="K99" s="205"/>
      <c r="L99" s="205"/>
      <c r="M99" s="205"/>
      <c r="N99" s="205"/>
      <c r="O99" s="118"/>
      <c r="P99" s="118"/>
      <c r="Q99" s="118"/>
      <c r="R99" s="118"/>
      <c r="S99" s="118"/>
      <c r="T99" s="118"/>
      <c r="U99" s="118"/>
      <c r="V99" s="118"/>
      <c r="W99" s="205"/>
      <c r="X99" s="205"/>
      <c r="Y99" s="205"/>
      <c r="Z99" s="205"/>
      <c r="AA99" s="205"/>
      <c r="AB99" s="205"/>
      <c r="AC99" s="205"/>
      <c r="AD99" s="205"/>
      <c r="AE99" s="118"/>
      <c r="AF99" s="118"/>
    </row>
    <row r="100" spans="2:32" x14ac:dyDescent="0.2">
      <c r="C100" s="205"/>
      <c r="D100" s="205"/>
      <c r="E100" s="205"/>
      <c r="F100" s="205"/>
      <c r="G100" s="205"/>
      <c r="H100" s="205"/>
      <c r="I100" s="205"/>
      <c r="J100" s="205"/>
      <c r="K100" s="205"/>
      <c r="L100" s="205"/>
      <c r="M100" s="205"/>
      <c r="N100" s="205"/>
      <c r="O100" s="118"/>
      <c r="P100" s="118"/>
      <c r="Q100" s="118"/>
      <c r="R100" s="118"/>
      <c r="S100" s="118"/>
      <c r="T100" s="118"/>
      <c r="U100" s="118"/>
      <c r="V100" s="118"/>
      <c r="W100" s="205"/>
      <c r="X100" s="205"/>
      <c r="Y100" s="205"/>
      <c r="Z100" s="205"/>
      <c r="AA100" s="205"/>
      <c r="AB100" s="205"/>
      <c r="AC100" s="205"/>
      <c r="AD100" s="205"/>
      <c r="AE100" s="118"/>
      <c r="AF100" s="118"/>
    </row>
    <row r="101" spans="2:32" x14ac:dyDescent="0.2">
      <c r="C101" s="205"/>
      <c r="D101" s="205"/>
      <c r="E101" s="205"/>
      <c r="F101" s="205"/>
      <c r="G101" s="205"/>
      <c r="H101" s="205"/>
      <c r="I101" s="205"/>
      <c r="J101" s="205"/>
      <c r="K101" s="205"/>
      <c r="L101" s="205"/>
      <c r="M101" s="205"/>
      <c r="N101" s="205"/>
      <c r="O101" s="118"/>
      <c r="P101" s="118"/>
      <c r="Q101" s="118"/>
      <c r="R101" s="118"/>
      <c r="S101" s="118"/>
      <c r="T101" s="118"/>
      <c r="U101" s="118"/>
      <c r="V101" s="118"/>
      <c r="W101" s="205"/>
      <c r="X101" s="205"/>
      <c r="Y101" s="205"/>
      <c r="Z101" s="205"/>
      <c r="AA101" s="205"/>
      <c r="AB101" s="205"/>
      <c r="AC101" s="205"/>
      <c r="AD101" s="205"/>
      <c r="AE101" s="118"/>
      <c r="AF101" s="118"/>
    </row>
    <row r="102" spans="2:32" x14ac:dyDescent="0.2">
      <c r="C102" s="205"/>
      <c r="D102" s="205"/>
      <c r="E102" s="205"/>
      <c r="F102" s="205"/>
      <c r="G102" s="205"/>
      <c r="H102" s="205"/>
      <c r="I102" s="205"/>
      <c r="J102" s="205"/>
      <c r="K102" s="205"/>
      <c r="L102" s="205"/>
      <c r="M102" s="205"/>
      <c r="N102" s="205"/>
      <c r="O102" s="118"/>
      <c r="P102" s="118"/>
      <c r="Q102" s="118"/>
      <c r="R102" s="118"/>
      <c r="S102" s="118"/>
      <c r="T102" s="118"/>
      <c r="U102" s="118"/>
      <c r="V102" s="118"/>
      <c r="W102" s="205"/>
      <c r="X102" s="205"/>
      <c r="Y102" s="205"/>
      <c r="Z102" s="205"/>
      <c r="AA102" s="205"/>
      <c r="AB102" s="205"/>
      <c r="AC102" s="205"/>
      <c r="AD102" s="205"/>
      <c r="AE102" s="118"/>
      <c r="AF102" s="118"/>
    </row>
    <row r="103" spans="2:32" x14ac:dyDescent="0.2">
      <c r="C103" s="205"/>
      <c r="D103" s="205"/>
      <c r="E103" s="205"/>
      <c r="F103" s="205"/>
      <c r="G103" s="205"/>
      <c r="H103" s="205"/>
      <c r="I103" s="205"/>
      <c r="J103" s="205"/>
      <c r="K103" s="205"/>
      <c r="L103" s="205"/>
      <c r="M103" s="205"/>
      <c r="N103" s="205"/>
      <c r="O103" s="118"/>
      <c r="P103" s="118"/>
      <c r="Q103" s="118"/>
      <c r="R103" s="118"/>
      <c r="S103" s="118"/>
      <c r="T103" s="118"/>
      <c r="U103" s="118"/>
      <c r="V103" s="118"/>
      <c r="W103" s="205"/>
      <c r="X103" s="205"/>
      <c r="Y103" s="205"/>
      <c r="Z103" s="205"/>
      <c r="AA103" s="205"/>
      <c r="AB103" s="205"/>
      <c r="AC103" s="205"/>
      <c r="AD103" s="205"/>
      <c r="AE103" s="118"/>
      <c r="AF103" s="118"/>
    </row>
    <row r="104" spans="2:32" x14ac:dyDescent="0.2">
      <c r="C104" s="205"/>
      <c r="D104" s="205"/>
      <c r="E104" s="205"/>
      <c r="F104" s="205"/>
      <c r="G104" s="205"/>
      <c r="H104" s="205"/>
      <c r="I104" s="205"/>
      <c r="J104" s="205"/>
      <c r="K104" s="205"/>
      <c r="L104" s="205"/>
      <c r="M104" s="205"/>
      <c r="N104" s="205"/>
      <c r="O104" s="118"/>
      <c r="P104" s="118"/>
      <c r="Q104" s="118"/>
      <c r="R104" s="118"/>
      <c r="S104" s="118"/>
      <c r="T104" s="118"/>
      <c r="U104" s="118"/>
      <c r="V104" s="118"/>
      <c r="W104" s="205"/>
      <c r="X104" s="205"/>
      <c r="Y104" s="205"/>
      <c r="Z104" s="205"/>
      <c r="AA104" s="205"/>
      <c r="AB104" s="205"/>
      <c r="AC104" s="205"/>
      <c r="AD104" s="205"/>
      <c r="AE104" s="118"/>
      <c r="AF104" s="118"/>
    </row>
    <row r="105" spans="2:32" x14ac:dyDescent="0.2">
      <c r="C105" s="205"/>
      <c r="D105" s="205"/>
      <c r="E105" s="205"/>
      <c r="F105" s="205"/>
      <c r="G105" s="205"/>
      <c r="H105" s="205"/>
      <c r="I105" s="205"/>
      <c r="J105" s="205"/>
      <c r="K105" s="205"/>
      <c r="L105" s="205"/>
      <c r="M105" s="205"/>
      <c r="N105" s="205"/>
      <c r="O105" s="118"/>
      <c r="P105" s="118"/>
      <c r="Q105" s="118"/>
      <c r="R105" s="118"/>
      <c r="S105" s="118"/>
      <c r="T105" s="118"/>
      <c r="U105" s="118"/>
      <c r="V105" s="118"/>
      <c r="W105" s="205"/>
      <c r="X105" s="205"/>
      <c r="Y105" s="205"/>
      <c r="Z105" s="205"/>
      <c r="AA105" s="205"/>
      <c r="AB105" s="205"/>
      <c r="AC105" s="205"/>
      <c r="AD105" s="205"/>
      <c r="AE105" s="118"/>
      <c r="AF105" s="118"/>
    </row>
    <row r="106" spans="2:32" x14ac:dyDescent="0.2">
      <c r="C106" s="205"/>
      <c r="D106" s="205"/>
      <c r="E106" s="205"/>
      <c r="F106" s="205"/>
      <c r="G106" s="205"/>
      <c r="H106" s="205"/>
      <c r="I106" s="205"/>
      <c r="J106" s="205"/>
      <c r="K106" s="205"/>
      <c r="L106" s="205"/>
      <c r="M106" s="205"/>
      <c r="N106" s="205"/>
      <c r="O106" s="118"/>
      <c r="P106" s="118"/>
      <c r="Q106" s="118"/>
      <c r="R106" s="118"/>
      <c r="S106" s="118"/>
      <c r="T106" s="118"/>
      <c r="U106" s="118"/>
      <c r="V106" s="118"/>
      <c r="W106" s="205"/>
      <c r="X106" s="205"/>
      <c r="Y106" s="205"/>
      <c r="Z106" s="205"/>
      <c r="AA106" s="205"/>
      <c r="AB106" s="205"/>
      <c r="AC106" s="205"/>
      <c r="AD106" s="205"/>
      <c r="AE106" s="118"/>
      <c r="AF106" s="118"/>
    </row>
    <row r="107" spans="2:32" x14ac:dyDescent="0.2">
      <c r="C107" s="205"/>
      <c r="D107" s="205"/>
      <c r="E107" s="205"/>
      <c r="F107" s="205"/>
      <c r="G107" s="205"/>
      <c r="H107" s="205"/>
      <c r="I107" s="205"/>
      <c r="J107" s="205"/>
      <c r="K107" s="205"/>
      <c r="L107" s="205"/>
      <c r="M107" s="205"/>
      <c r="N107" s="205"/>
      <c r="O107" s="118"/>
      <c r="P107" s="118"/>
      <c r="Q107" s="118"/>
      <c r="R107" s="118"/>
      <c r="S107" s="118"/>
      <c r="T107" s="118"/>
      <c r="U107" s="118"/>
      <c r="V107" s="118"/>
      <c r="W107" s="205"/>
      <c r="X107" s="205"/>
      <c r="Y107" s="205"/>
      <c r="Z107" s="205"/>
      <c r="AA107" s="205"/>
      <c r="AB107" s="205"/>
      <c r="AC107" s="205"/>
      <c r="AD107" s="205"/>
      <c r="AE107" s="118"/>
      <c r="AF107" s="118"/>
    </row>
    <row r="108" spans="2:32" x14ac:dyDescent="0.2">
      <c r="C108" s="205"/>
      <c r="D108" s="205"/>
      <c r="E108" s="205"/>
      <c r="F108" s="205"/>
      <c r="G108" s="205"/>
      <c r="H108" s="205"/>
      <c r="I108" s="205"/>
      <c r="J108" s="205"/>
      <c r="K108" s="205"/>
      <c r="L108" s="205"/>
      <c r="M108" s="205"/>
      <c r="N108" s="205"/>
      <c r="O108" s="118"/>
      <c r="P108" s="118"/>
      <c r="Q108" s="118"/>
      <c r="R108" s="118"/>
      <c r="S108" s="118"/>
      <c r="T108" s="118"/>
      <c r="U108" s="118"/>
      <c r="V108" s="118"/>
      <c r="W108" s="205"/>
      <c r="X108" s="205"/>
      <c r="Y108" s="205"/>
      <c r="Z108" s="205"/>
      <c r="AA108" s="205"/>
      <c r="AB108" s="205"/>
      <c r="AC108" s="205"/>
      <c r="AD108" s="205"/>
      <c r="AE108" s="118"/>
      <c r="AF108" s="118"/>
    </row>
    <row r="109" spans="2:32" x14ac:dyDescent="0.2">
      <c r="C109" s="205"/>
      <c r="D109" s="205"/>
      <c r="E109" s="205"/>
      <c r="F109" s="205"/>
      <c r="G109" s="205"/>
      <c r="H109" s="205"/>
      <c r="I109" s="205"/>
      <c r="J109" s="205"/>
      <c r="K109" s="205"/>
      <c r="L109" s="205"/>
      <c r="M109" s="205"/>
      <c r="N109" s="205"/>
      <c r="O109" s="118"/>
      <c r="P109" s="118"/>
      <c r="Q109" s="118"/>
      <c r="R109" s="118"/>
      <c r="S109" s="118"/>
      <c r="T109" s="118"/>
      <c r="U109" s="118"/>
      <c r="V109" s="118"/>
      <c r="W109" s="205"/>
      <c r="X109" s="205"/>
      <c r="Y109" s="205"/>
      <c r="Z109" s="205"/>
      <c r="AA109" s="205"/>
      <c r="AB109" s="205"/>
      <c r="AC109" s="205"/>
      <c r="AD109" s="205"/>
      <c r="AE109" s="118"/>
      <c r="AF109" s="118"/>
    </row>
    <row r="110" spans="2:32" x14ac:dyDescent="0.2">
      <c r="C110" s="205"/>
      <c r="D110" s="205"/>
      <c r="E110" s="205"/>
      <c r="F110" s="205"/>
      <c r="G110" s="205"/>
      <c r="H110" s="205"/>
      <c r="I110" s="205"/>
      <c r="J110" s="205"/>
      <c r="K110" s="205"/>
      <c r="L110" s="205"/>
      <c r="M110" s="205"/>
      <c r="N110" s="205"/>
      <c r="O110" s="118"/>
      <c r="P110" s="118"/>
      <c r="Q110" s="118"/>
      <c r="R110" s="118"/>
      <c r="S110" s="118"/>
      <c r="T110" s="118"/>
      <c r="U110" s="118"/>
      <c r="V110" s="118"/>
      <c r="W110" s="205"/>
      <c r="X110" s="205"/>
      <c r="Y110" s="205"/>
      <c r="Z110" s="205"/>
      <c r="AA110" s="205"/>
      <c r="AB110" s="205"/>
      <c r="AC110" s="205"/>
      <c r="AD110" s="205"/>
      <c r="AE110" s="118"/>
      <c r="AF110" s="118"/>
    </row>
    <row r="111" spans="2:32" x14ac:dyDescent="0.2">
      <c r="C111" s="205"/>
      <c r="D111" s="205"/>
      <c r="E111" s="205"/>
      <c r="F111" s="205"/>
      <c r="G111" s="205"/>
      <c r="H111" s="205"/>
      <c r="I111" s="205"/>
      <c r="J111" s="205"/>
      <c r="K111" s="205"/>
      <c r="L111" s="205"/>
      <c r="M111" s="205"/>
      <c r="N111" s="205"/>
      <c r="O111" s="118"/>
      <c r="P111" s="118"/>
      <c r="Q111" s="118"/>
      <c r="R111" s="118"/>
      <c r="S111" s="118"/>
      <c r="T111" s="118"/>
      <c r="U111" s="118"/>
      <c r="V111" s="118"/>
      <c r="W111" s="205"/>
      <c r="X111" s="205"/>
      <c r="Y111" s="205"/>
      <c r="Z111" s="205"/>
      <c r="AA111" s="205"/>
      <c r="AB111" s="205"/>
      <c r="AC111" s="205"/>
      <c r="AD111" s="205"/>
      <c r="AE111" s="118"/>
      <c r="AF111" s="118"/>
    </row>
    <row r="112" spans="2:32" x14ac:dyDescent="0.2">
      <c r="C112" s="205"/>
      <c r="D112" s="205"/>
      <c r="E112" s="205"/>
      <c r="F112" s="205"/>
      <c r="G112" s="205"/>
      <c r="H112" s="205"/>
      <c r="I112" s="205"/>
      <c r="J112" s="205"/>
      <c r="K112" s="205"/>
      <c r="L112" s="205"/>
      <c r="M112" s="205"/>
      <c r="N112" s="205"/>
      <c r="O112" s="118"/>
      <c r="P112" s="118"/>
      <c r="Q112" s="118"/>
      <c r="R112" s="118"/>
      <c r="S112" s="118"/>
      <c r="T112" s="118"/>
      <c r="U112" s="118"/>
      <c r="V112" s="118"/>
      <c r="W112" s="205"/>
      <c r="X112" s="205"/>
      <c r="Y112" s="205"/>
      <c r="Z112" s="205"/>
      <c r="AA112" s="205"/>
      <c r="AB112" s="205"/>
      <c r="AC112" s="205"/>
      <c r="AD112" s="205"/>
      <c r="AE112" s="118"/>
      <c r="AF112" s="118"/>
    </row>
    <row r="113" spans="1:32" x14ac:dyDescent="0.2">
      <c r="C113" s="118"/>
      <c r="D113" s="118"/>
      <c r="E113" s="118"/>
      <c r="F113" s="118"/>
      <c r="G113" s="118"/>
      <c r="H113" s="118"/>
      <c r="I113" s="118"/>
      <c r="J113" s="118"/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</row>
    <row r="114" spans="1:32" x14ac:dyDescent="0.2">
      <c r="C114" s="205"/>
      <c r="D114" s="205"/>
      <c r="E114" s="205"/>
      <c r="F114" s="205"/>
      <c r="G114" s="205"/>
      <c r="H114" s="205"/>
      <c r="I114" s="205"/>
      <c r="J114" s="205"/>
      <c r="K114" s="205"/>
      <c r="L114" s="205"/>
      <c r="M114" s="205"/>
      <c r="N114" s="205"/>
      <c r="O114" s="118"/>
      <c r="P114" s="118"/>
      <c r="Q114" s="118"/>
      <c r="R114" s="118"/>
      <c r="S114" s="118"/>
      <c r="T114" s="118"/>
      <c r="U114" s="118"/>
      <c r="V114" s="118"/>
      <c r="W114" s="205"/>
      <c r="X114" s="205"/>
      <c r="Y114" s="205"/>
      <c r="Z114" s="205"/>
      <c r="AA114" s="205"/>
      <c r="AB114" s="205"/>
      <c r="AC114" s="205"/>
      <c r="AD114" s="205"/>
      <c r="AE114" s="118"/>
      <c r="AF114" s="118"/>
    </row>
    <row r="115" spans="1:32" x14ac:dyDescent="0.2">
      <c r="C115" s="205"/>
      <c r="D115" s="205"/>
      <c r="E115" s="205"/>
      <c r="F115" s="205"/>
      <c r="G115" s="205"/>
      <c r="H115" s="205"/>
      <c r="I115" s="205"/>
      <c r="J115" s="205"/>
      <c r="K115" s="205"/>
      <c r="L115" s="205"/>
      <c r="M115" s="205"/>
      <c r="N115" s="205"/>
      <c r="O115" s="118"/>
      <c r="P115" s="118"/>
      <c r="Q115" s="118"/>
      <c r="R115" s="118"/>
      <c r="S115" s="118"/>
      <c r="T115" s="118"/>
      <c r="U115" s="118"/>
      <c r="V115" s="118"/>
      <c r="W115" s="205"/>
      <c r="X115" s="205"/>
      <c r="Y115" s="205"/>
      <c r="Z115" s="205"/>
      <c r="AA115" s="205"/>
      <c r="AB115" s="205"/>
      <c r="AC115" s="205"/>
      <c r="AD115" s="205"/>
      <c r="AE115" s="118"/>
      <c r="AF115" s="118"/>
    </row>
    <row r="116" spans="1:32" x14ac:dyDescent="0.2">
      <c r="C116" s="118"/>
      <c r="D116" s="118"/>
      <c r="E116" s="118"/>
      <c r="F116" s="118"/>
      <c r="G116" s="118"/>
      <c r="H116" s="118"/>
      <c r="I116" s="118"/>
      <c r="J116" s="118"/>
      <c r="K116" s="118"/>
      <c r="L116" s="118"/>
      <c r="M116" s="118"/>
      <c r="N116" s="118"/>
      <c r="O116" s="118"/>
      <c r="P116" s="118"/>
      <c r="Q116" s="118"/>
      <c r="R116" s="118"/>
      <c r="S116" s="118"/>
      <c r="T116" s="118"/>
      <c r="U116" s="118"/>
      <c r="V116" s="118"/>
      <c r="W116" s="118"/>
      <c r="X116" s="118"/>
      <c r="Y116" s="118"/>
      <c r="Z116" s="118"/>
      <c r="AA116" s="118"/>
      <c r="AB116" s="118"/>
      <c r="AC116" s="118"/>
      <c r="AD116" s="118"/>
      <c r="AE116" s="118"/>
      <c r="AF116" s="118"/>
    </row>
    <row r="117" spans="1:32" x14ac:dyDescent="0.2">
      <c r="C117" s="205"/>
      <c r="D117" s="205"/>
      <c r="E117" s="205"/>
      <c r="F117" s="205"/>
      <c r="G117" s="205"/>
      <c r="H117" s="205"/>
      <c r="I117" s="205"/>
      <c r="J117" s="205"/>
      <c r="K117" s="205"/>
      <c r="L117" s="205"/>
      <c r="M117" s="205"/>
      <c r="N117" s="205"/>
      <c r="O117" s="118"/>
      <c r="P117" s="118"/>
      <c r="Q117" s="118"/>
      <c r="R117" s="118"/>
      <c r="S117" s="118"/>
      <c r="T117" s="118"/>
      <c r="U117" s="118"/>
      <c r="V117" s="118"/>
      <c r="W117" s="205"/>
      <c r="X117" s="205"/>
      <c r="Y117" s="205"/>
      <c r="Z117" s="205"/>
      <c r="AA117" s="205"/>
      <c r="AB117" s="205"/>
      <c r="AC117" s="205"/>
      <c r="AD117" s="205"/>
      <c r="AE117" s="118"/>
      <c r="AF117" s="118"/>
    </row>
    <row r="118" spans="1:32" x14ac:dyDescent="0.2">
      <c r="A118" s="120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205"/>
      <c r="AD118" s="205"/>
      <c r="AE118" s="118"/>
      <c r="AF118" s="118"/>
    </row>
    <row r="119" spans="1:32" x14ac:dyDescent="0.2"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18"/>
      <c r="AD119" s="118"/>
      <c r="AE119" s="118"/>
      <c r="AF119" s="118"/>
    </row>
    <row r="120" spans="1:32" x14ac:dyDescent="0.2">
      <c r="A120" s="122"/>
      <c r="C120" s="121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18"/>
      <c r="AD120" s="118"/>
      <c r="AE120" s="118"/>
      <c r="AF120" s="118"/>
    </row>
    <row r="121" spans="1:32" x14ac:dyDescent="0.2">
      <c r="A121" s="122"/>
      <c r="C121" s="121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18"/>
      <c r="AD121" s="118"/>
      <c r="AE121" s="118"/>
      <c r="AF121" s="118"/>
    </row>
    <row r="122" spans="1:32" x14ac:dyDescent="0.2">
      <c r="A122" s="122"/>
      <c r="C122" s="121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18"/>
      <c r="AD122" s="118"/>
      <c r="AE122" s="118"/>
      <c r="AF122" s="118"/>
    </row>
    <row r="123" spans="1:32" x14ac:dyDescent="0.2">
      <c r="A123" s="122"/>
      <c r="C123" s="121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18"/>
      <c r="AD123" s="118"/>
      <c r="AE123" s="118"/>
      <c r="AF123" s="118"/>
    </row>
  </sheetData>
  <protectedRanges>
    <protectedRange sqref="K117:Z123" name="Område1_3"/>
    <protectedRange sqref="AA10:AB11 C14:J14 AA14:AB14 C12:AB13 C4:AB9 G10:Z10" name="Område1_10"/>
    <protectedRange sqref="C70:E70" name="Område1_9_1"/>
    <protectedRange sqref="E79 C77:D79 Y79 W77:X79 I79 G77:H79 M79 K77:L79 AA78:AB80 M17 K15:L17 U17 S15:T16 O15:P15 S17 W17 Y17 W15:X16 O17:Q17" name="Område1_12"/>
    <protectedRange sqref="C15:D15 G15:H15" name="Område1_13"/>
    <protectedRange sqref="G21:J51 I53:J53 O21:R51 Q53:R53" name="Område1_16"/>
    <protectedRange sqref="C10:E10" name="Område1_1"/>
    <protectedRange sqref="C54:Z54 C60:Z60" name="Område1_2"/>
    <protectedRange sqref="C55:D59 K55:L59 S55:T59" name="Område1_2_1"/>
    <protectedRange sqref="E55:F59 M55:N59 U55:V59" name="Område1_4"/>
    <protectedRange sqref="G55:H59 O55:P59 W55:X59" name="Område1_5"/>
    <protectedRange sqref="I55:J59 Q55:R59 Y55:Z59" name="Område1_6"/>
    <protectedRange sqref="AA55:AA60 AA54:AB54" name="Område1_17"/>
    <protectedRange sqref="AB55:AB60" name="Område1_7_3"/>
  </protectedRanges>
  <mergeCells count="996">
    <mergeCell ref="S7:V7"/>
    <mergeCell ref="C10:F10"/>
    <mergeCell ref="A3:B3"/>
    <mergeCell ref="C3:F3"/>
    <mergeCell ref="W7:Z7"/>
    <mergeCell ref="A5:B5"/>
    <mergeCell ref="O3:R3"/>
    <mergeCell ref="W9:Z9"/>
    <mergeCell ref="AA3:AB3"/>
    <mergeCell ref="W3:Z3"/>
    <mergeCell ref="K3:N3"/>
    <mergeCell ref="G3:J3"/>
    <mergeCell ref="W5:Z5"/>
    <mergeCell ref="K5:N5"/>
    <mergeCell ref="G5:J5"/>
    <mergeCell ref="C5:F5"/>
    <mergeCell ref="K6:N6"/>
    <mergeCell ref="W6:Z6"/>
    <mergeCell ref="O4:R4"/>
    <mergeCell ref="O5:R5"/>
    <mergeCell ref="O6:R6"/>
    <mergeCell ref="S3:V3"/>
    <mergeCell ref="S4:V4"/>
    <mergeCell ref="S5:V5"/>
    <mergeCell ref="S6:V6"/>
    <mergeCell ref="Q50:R50"/>
    <mergeCell ref="O53:P53"/>
    <mergeCell ref="Q53:R53"/>
    <mergeCell ref="I25:J25"/>
    <mergeCell ref="G25:H25"/>
    <mergeCell ref="O26:P26"/>
    <mergeCell ref="O22:P22"/>
    <mergeCell ref="Q22:R22"/>
    <mergeCell ref="I50:J50"/>
    <mergeCell ref="G50:H50"/>
    <mergeCell ref="O50:P50"/>
    <mergeCell ref="O14:R14"/>
    <mergeCell ref="O16:P16"/>
    <mergeCell ref="Q16:R16"/>
    <mergeCell ref="O18:P18"/>
    <mergeCell ref="Q18:R18"/>
    <mergeCell ref="Q15:R15"/>
    <mergeCell ref="S8:V8"/>
    <mergeCell ref="S10:V10"/>
    <mergeCell ref="S11:V11"/>
    <mergeCell ref="S12:V12"/>
    <mergeCell ref="S13:V13"/>
    <mergeCell ref="S14:V14"/>
    <mergeCell ref="G65:J65"/>
    <mergeCell ref="G64:J64"/>
    <mergeCell ref="K64:N64"/>
    <mergeCell ref="I53:J53"/>
    <mergeCell ref="G53:H53"/>
    <mergeCell ref="A66:B66"/>
    <mergeCell ref="A65:B65"/>
    <mergeCell ref="C65:F65"/>
    <mergeCell ref="C66:F66"/>
    <mergeCell ref="G66:J66"/>
    <mergeCell ref="A64:B64"/>
    <mergeCell ref="C64:F64"/>
    <mergeCell ref="W64:Z64"/>
    <mergeCell ref="W70:Z70"/>
    <mergeCell ref="A71:B71"/>
    <mergeCell ref="C71:F71"/>
    <mergeCell ref="AA64:AB64"/>
    <mergeCell ref="AC77:AD82"/>
    <mergeCell ref="AE77:AE82"/>
    <mergeCell ref="AF77:AF82"/>
    <mergeCell ref="AC1:AF2"/>
    <mergeCell ref="AC15:AD20"/>
    <mergeCell ref="AE15:AE20"/>
    <mergeCell ref="AF15:AF20"/>
    <mergeCell ref="A62:B63"/>
    <mergeCell ref="C62:F62"/>
    <mergeCell ref="G62:J62"/>
    <mergeCell ref="K62:N62"/>
    <mergeCell ref="W62:Z62"/>
    <mergeCell ref="AA62:AB62"/>
    <mergeCell ref="AC62:AF63"/>
    <mergeCell ref="C63:F63"/>
    <mergeCell ref="G63:J63"/>
    <mergeCell ref="K63:N63"/>
    <mergeCell ref="W63:Z63"/>
    <mergeCell ref="AA63:AB63"/>
    <mergeCell ref="A1:B2"/>
    <mergeCell ref="C1:F1"/>
    <mergeCell ref="G1:J1"/>
    <mergeCell ref="K1:N1"/>
    <mergeCell ref="W1:Z1"/>
    <mergeCell ref="C2:F2"/>
    <mergeCell ref="G2:J2"/>
    <mergeCell ref="K2:N2"/>
    <mergeCell ref="W2:Z2"/>
    <mergeCell ref="AA1:AB1"/>
    <mergeCell ref="AA2:AB2"/>
    <mergeCell ref="S1:V1"/>
    <mergeCell ref="S2:V2"/>
    <mergeCell ref="O1:R1"/>
    <mergeCell ref="A13:B13"/>
    <mergeCell ref="C13:F13"/>
    <mergeCell ref="G13:J13"/>
    <mergeCell ref="K13:N13"/>
    <mergeCell ref="W13:Z13"/>
    <mergeCell ref="A4:B4"/>
    <mergeCell ref="C4:F4"/>
    <mergeCell ref="G4:J4"/>
    <mergeCell ref="A10:B10"/>
    <mergeCell ref="A11:B11"/>
    <mergeCell ref="C11:F11"/>
    <mergeCell ref="G11:J11"/>
    <mergeCell ref="K11:N11"/>
    <mergeCell ref="W11:Z11"/>
    <mergeCell ref="K4:N4"/>
    <mergeCell ref="W4:Z4"/>
    <mergeCell ref="W10:Z10"/>
    <mergeCell ref="K10:N10"/>
    <mergeCell ref="G10:J10"/>
    <mergeCell ref="W12:Z12"/>
    <mergeCell ref="K12:N12"/>
    <mergeCell ref="G7:J7"/>
    <mergeCell ref="K7:N7"/>
    <mergeCell ref="A14:B14"/>
    <mergeCell ref="C14:F14"/>
    <mergeCell ref="G14:J14"/>
    <mergeCell ref="K14:N14"/>
    <mergeCell ref="W14:Z14"/>
    <mergeCell ref="S9:V9"/>
    <mergeCell ref="G12:J12"/>
    <mergeCell ref="C12:F12"/>
    <mergeCell ref="A12:B12"/>
    <mergeCell ref="C7:F7"/>
    <mergeCell ref="K8:N8"/>
    <mergeCell ref="W8:Z8"/>
    <mergeCell ref="C9:F9"/>
    <mergeCell ref="G9:J9"/>
    <mergeCell ref="O7:R7"/>
    <mergeCell ref="O8:R8"/>
    <mergeCell ref="O10:R10"/>
    <mergeCell ref="O11:R11"/>
    <mergeCell ref="O12:R12"/>
    <mergeCell ref="O13:R13"/>
    <mergeCell ref="AA16:AB16"/>
    <mergeCell ref="C17:D17"/>
    <mergeCell ref="E17:F17"/>
    <mergeCell ref="G17:H17"/>
    <mergeCell ref="I17:J17"/>
    <mergeCell ref="K17:L17"/>
    <mergeCell ref="AA15:AB15"/>
    <mergeCell ref="C16:D16"/>
    <mergeCell ref="E16:F16"/>
    <mergeCell ref="G16:H16"/>
    <mergeCell ref="I16:J16"/>
    <mergeCell ref="K16:L16"/>
    <mergeCell ref="M16:N16"/>
    <mergeCell ref="W16:X16"/>
    <mergeCell ref="Y16:Z16"/>
    <mergeCell ref="W15:X15"/>
    <mergeCell ref="Y15:Z15"/>
    <mergeCell ref="C15:D15"/>
    <mergeCell ref="E15:F15"/>
    <mergeCell ref="G15:H15"/>
    <mergeCell ref="I15:J15"/>
    <mergeCell ref="K15:L15"/>
    <mergeCell ref="M15:N15"/>
    <mergeCell ref="O15:P15"/>
    <mergeCell ref="AA18:AB18"/>
    <mergeCell ref="C19:D20"/>
    <mergeCell ref="E19:F20"/>
    <mergeCell ref="G19:H20"/>
    <mergeCell ref="I19:J20"/>
    <mergeCell ref="K19:L20"/>
    <mergeCell ref="AA17:AB17"/>
    <mergeCell ref="C18:D18"/>
    <mergeCell ref="E18:F18"/>
    <mergeCell ref="G18:H18"/>
    <mergeCell ref="I18:J18"/>
    <mergeCell ref="K18:L18"/>
    <mergeCell ref="M18:N18"/>
    <mergeCell ref="W18:X18"/>
    <mergeCell ref="Y18:Z18"/>
    <mergeCell ref="M17:N17"/>
    <mergeCell ref="W17:X17"/>
    <mergeCell ref="Y17:Z17"/>
    <mergeCell ref="U17:V17"/>
    <mergeCell ref="S18:T18"/>
    <mergeCell ref="U18:V18"/>
    <mergeCell ref="S17:T17"/>
    <mergeCell ref="O17:P17"/>
    <mergeCell ref="Q17:R17"/>
    <mergeCell ref="AA21:AB21"/>
    <mergeCell ref="AC21:AD21"/>
    <mergeCell ref="AA19:AB20"/>
    <mergeCell ref="C21:D21"/>
    <mergeCell ref="E21:F21"/>
    <mergeCell ref="G21:H21"/>
    <mergeCell ref="I21:J21"/>
    <mergeCell ref="K21:L21"/>
    <mergeCell ref="M21:N21"/>
    <mergeCell ref="W21:X21"/>
    <mergeCell ref="Y21:Z21"/>
    <mergeCell ref="M19:N20"/>
    <mergeCell ref="W19:X20"/>
    <mergeCell ref="Y19:Z20"/>
    <mergeCell ref="S19:T20"/>
    <mergeCell ref="U19:V20"/>
    <mergeCell ref="O21:P21"/>
    <mergeCell ref="Q21:R21"/>
    <mergeCell ref="S21:T21"/>
    <mergeCell ref="U21:V21"/>
    <mergeCell ref="O19:P20"/>
    <mergeCell ref="Q19:R20"/>
    <mergeCell ref="AA24:AB24"/>
    <mergeCell ref="AC24:AD24"/>
    <mergeCell ref="AA22:AB22"/>
    <mergeCell ref="AC22:AD22"/>
    <mergeCell ref="C24:D24"/>
    <mergeCell ref="E24:F24"/>
    <mergeCell ref="G24:H24"/>
    <mergeCell ref="I24:J24"/>
    <mergeCell ref="K24:L24"/>
    <mergeCell ref="M24:N24"/>
    <mergeCell ref="W24:X24"/>
    <mergeCell ref="Y24:Z24"/>
    <mergeCell ref="W22:X22"/>
    <mergeCell ref="Y22:Z22"/>
    <mergeCell ref="C22:D22"/>
    <mergeCell ref="E22:F22"/>
    <mergeCell ref="G22:H22"/>
    <mergeCell ref="I22:J22"/>
    <mergeCell ref="K22:L22"/>
    <mergeCell ref="M22:N22"/>
    <mergeCell ref="I23:J23"/>
    <mergeCell ref="G23:H23"/>
    <mergeCell ref="O23:P23"/>
    <mergeCell ref="Q23:R23"/>
    <mergeCell ref="AA27:AB27"/>
    <mergeCell ref="AC27:AD27"/>
    <mergeCell ref="AA26:AB26"/>
    <mergeCell ref="AC26:AD26"/>
    <mergeCell ref="C27:D27"/>
    <mergeCell ref="E27:F27"/>
    <mergeCell ref="G27:H27"/>
    <mergeCell ref="I27:J27"/>
    <mergeCell ref="K27:L27"/>
    <mergeCell ref="M27:N27"/>
    <mergeCell ref="W27:X27"/>
    <mergeCell ref="Y27:Z27"/>
    <mergeCell ref="W26:X26"/>
    <mergeCell ref="Y26:Z26"/>
    <mergeCell ref="C26:D26"/>
    <mergeCell ref="E26:F26"/>
    <mergeCell ref="G26:H26"/>
    <mergeCell ref="I26:J26"/>
    <mergeCell ref="K26:L26"/>
    <mergeCell ref="M26:N26"/>
    <mergeCell ref="Q26:R26"/>
    <mergeCell ref="O27:P27"/>
    <mergeCell ref="Q27:R27"/>
    <mergeCell ref="S26:T26"/>
    <mergeCell ref="AA29:AB29"/>
    <mergeCell ref="AC29:AD29"/>
    <mergeCell ref="AA28:AB28"/>
    <mergeCell ref="AC28:AD28"/>
    <mergeCell ref="C29:D29"/>
    <mergeCell ref="E29:F29"/>
    <mergeCell ref="K29:L29"/>
    <mergeCell ref="M29:N29"/>
    <mergeCell ref="W29:X29"/>
    <mergeCell ref="Y29:Z29"/>
    <mergeCell ref="W28:X28"/>
    <mergeCell ref="Y28:Z28"/>
    <mergeCell ref="C28:D28"/>
    <mergeCell ref="E28:F28"/>
    <mergeCell ref="G28:H28"/>
    <mergeCell ref="I28:J28"/>
    <mergeCell ref="K28:L28"/>
    <mergeCell ref="M28:N28"/>
    <mergeCell ref="O28:P28"/>
    <mergeCell ref="Q28:R28"/>
    <mergeCell ref="AA31:AB31"/>
    <mergeCell ref="AC31:AD31"/>
    <mergeCell ref="AA30:AB30"/>
    <mergeCell ref="AC30:AD30"/>
    <mergeCell ref="C31:D31"/>
    <mergeCell ref="E31:F31"/>
    <mergeCell ref="K31:L31"/>
    <mergeCell ref="M31:N31"/>
    <mergeCell ref="W31:X31"/>
    <mergeCell ref="Y31:Z31"/>
    <mergeCell ref="W30:X30"/>
    <mergeCell ref="Y30:Z30"/>
    <mergeCell ref="C30:D30"/>
    <mergeCell ref="E30:F30"/>
    <mergeCell ref="G30:H30"/>
    <mergeCell ref="I30:J30"/>
    <mergeCell ref="K30:L30"/>
    <mergeCell ref="M30:N30"/>
    <mergeCell ref="S30:T30"/>
    <mergeCell ref="U30:V30"/>
    <mergeCell ref="S31:T31"/>
    <mergeCell ref="U31:V31"/>
    <mergeCell ref="O30:P30"/>
    <mergeCell ref="Q30:R30"/>
    <mergeCell ref="AA33:AB33"/>
    <mergeCell ref="AC33:AD33"/>
    <mergeCell ref="AA32:AB32"/>
    <mergeCell ref="AC32:AD32"/>
    <mergeCell ref="C33:D33"/>
    <mergeCell ref="E33:F33"/>
    <mergeCell ref="G33:H33"/>
    <mergeCell ref="I33:J33"/>
    <mergeCell ref="K33:L33"/>
    <mergeCell ref="M33:N33"/>
    <mergeCell ref="W33:X33"/>
    <mergeCell ref="Y33:Z33"/>
    <mergeCell ref="W32:X32"/>
    <mergeCell ref="Y32:Z32"/>
    <mergeCell ref="C32:D32"/>
    <mergeCell ref="E32:F32"/>
    <mergeCell ref="G32:H32"/>
    <mergeCell ref="I32:J32"/>
    <mergeCell ref="K32:L32"/>
    <mergeCell ref="M32:N32"/>
    <mergeCell ref="O32:P32"/>
    <mergeCell ref="Q32:R32"/>
    <mergeCell ref="O33:P33"/>
    <mergeCell ref="Q33:R33"/>
    <mergeCell ref="AA35:AB35"/>
    <mergeCell ref="AC35:AD35"/>
    <mergeCell ref="AA34:AB34"/>
    <mergeCell ref="AC34:AD34"/>
    <mergeCell ref="C35:D35"/>
    <mergeCell ref="E35:F35"/>
    <mergeCell ref="G35:H35"/>
    <mergeCell ref="I35:J35"/>
    <mergeCell ref="K35:L35"/>
    <mergeCell ref="M35:N35"/>
    <mergeCell ref="W35:X35"/>
    <mergeCell ref="Y35:Z35"/>
    <mergeCell ref="W34:X34"/>
    <mergeCell ref="Y34:Z34"/>
    <mergeCell ref="C34:D34"/>
    <mergeCell ref="E34:F34"/>
    <mergeCell ref="G34:H34"/>
    <mergeCell ref="I34:J34"/>
    <mergeCell ref="K34:L34"/>
    <mergeCell ref="M34:N34"/>
    <mergeCell ref="O34:P34"/>
    <mergeCell ref="Q34:R34"/>
    <mergeCell ref="O35:P35"/>
    <mergeCell ref="Q35:R35"/>
    <mergeCell ref="AA37:AB37"/>
    <mergeCell ref="AC37:AD37"/>
    <mergeCell ref="AA36:AB36"/>
    <mergeCell ref="AC36:AD36"/>
    <mergeCell ref="C37:D37"/>
    <mergeCell ref="E37:F37"/>
    <mergeCell ref="G37:H37"/>
    <mergeCell ref="I37:J37"/>
    <mergeCell ref="K37:L37"/>
    <mergeCell ref="M37:N37"/>
    <mergeCell ref="W37:X37"/>
    <mergeCell ref="Y37:Z37"/>
    <mergeCell ref="W36:X36"/>
    <mergeCell ref="Y36:Z36"/>
    <mergeCell ref="C36:D36"/>
    <mergeCell ref="E36:F36"/>
    <mergeCell ref="G36:H36"/>
    <mergeCell ref="I36:J36"/>
    <mergeCell ref="K36:L36"/>
    <mergeCell ref="M36:N36"/>
    <mergeCell ref="O36:P36"/>
    <mergeCell ref="Q36:R36"/>
    <mergeCell ref="O37:P37"/>
    <mergeCell ref="Q37:R37"/>
    <mergeCell ref="AA39:AB39"/>
    <mergeCell ref="AC39:AD39"/>
    <mergeCell ref="AA38:AB38"/>
    <mergeCell ref="AC38:AD38"/>
    <mergeCell ref="C39:D39"/>
    <mergeCell ref="E39:F39"/>
    <mergeCell ref="G39:H39"/>
    <mergeCell ref="I39:J39"/>
    <mergeCell ref="K39:L39"/>
    <mergeCell ref="M39:N39"/>
    <mergeCell ref="W39:X39"/>
    <mergeCell ref="Y39:Z39"/>
    <mergeCell ref="W38:X38"/>
    <mergeCell ref="Y38:Z38"/>
    <mergeCell ref="C38:D38"/>
    <mergeCell ref="E38:F38"/>
    <mergeCell ref="G38:H38"/>
    <mergeCell ref="I38:J38"/>
    <mergeCell ref="K38:L38"/>
    <mergeCell ref="M38:N38"/>
    <mergeCell ref="O38:P38"/>
    <mergeCell ref="Q38:R38"/>
    <mergeCell ref="O39:P39"/>
    <mergeCell ref="Q39:R39"/>
    <mergeCell ref="AA41:AB41"/>
    <mergeCell ref="AC41:AD41"/>
    <mergeCell ref="AA40:AB40"/>
    <mergeCell ref="AC40:AD40"/>
    <mergeCell ref="C41:D41"/>
    <mergeCell ref="E41:F41"/>
    <mergeCell ref="G41:H41"/>
    <mergeCell ref="I41:J41"/>
    <mergeCell ref="K41:L41"/>
    <mergeCell ref="M41:N41"/>
    <mergeCell ref="W41:X41"/>
    <mergeCell ref="Y41:Z41"/>
    <mergeCell ref="W40:X40"/>
    <mergeCell ref="Y40:Z40"/>
    <mergeCell ref="C40:D40"/>
    <mergeCell ref="E40:F40"/>
    <mergeCell ref="G40:H40"/>
    <mergeCell ref="I40:J40"/>
    <mergeCell ref="K40:L40"/>
    <mergeCell ref="M40:N40"/>
    <mergeCell ref="O40:P40"/>
    <mergeCell ref="Q40:R40"/>
    <mergeCell ref="O41:P41"/>
    <mergeCell ref="Q41:R41"/>
    <mergeCell ref="AA43:AB43"/>
    <mergeCell ref="AC43:AD43"/>
    <mergeCell ref="AA42:AB42"/>
    <mergeCell ref="AC42:AD42"/>
    <mergeCell ref="C43:D43"/>
    <mergeCell ref="E43:F43"/>
    <mergeCell ref="G43:H43"/>
    <mergeCell ref="I43:J43"/>
    <mergeCell ref="K43:L43"/>
    <mergeCell ref="M43:N43"/>
    <mergeCell ref="W43:X43"/>
    <mergeCell ref="Y43:Z43"/>
    <mergeCell ref="W42:X42"/>
    <mergeCell ref="Y42:Z42"/>
    <mergeCell ref="C42:D42"/>
    <mergeCell ref="E42:F42"/>
    <mergeCell ref="G42:H42"/>
    <mergeCell ref="I42:J42"/>
    <mergeCell ref="K42:L42"/>
    <mergeCell ref="M42:N42"/>
    <mergeCell ref="O42:P42"/>
    <mergeCell ref="Q42:R42"/>
    <mergeCell ref="O43:P43"/>
    <mergeCell ref="Q43:R43"/>
    <mergeCell ref="AA45:AB45"/>
    <mergeCell ref="AC45:AD45"/>
    <mergeCell ref="AA44:AB44"/>
    <mergeCell ref="AC44:AD44"/>
    <mergeCell ref="C45:D45"/>
    <mergeCell ref="E45:F45"/>
    <mergeCell ref="G45:H45"/>
    <mergeCell ref="I45:J45"/>
    <mergeCell ref="K45:L45"/>
    <mergeCell ref="M45:N45"/>
    <mergeCell ref="W45:X45"/>
    <mergeCell ref="Y45:Z45"/>
    <mergeCell ref="W44:X44"/>
    <mergeCell ref="Y44:Z44"/>
    <mergeCell ref="C44:D44"/>
    <mergeCell ref="E44:F44"/>
    <mergeCell ref="G44:H44"/>
    <mergeCell ref="I44:J44"/>
    <mergeCell ref="K44:L44"/>
    <mergeCell ref="M44:N44"/>
    <mergeCell ref="O44:P44"/>
    <mergeCell ref="Q44:R44"/>
    <mergeCell ref="O45:P45"/>
    <mergeCell ref="Q45:R45"/>
    <mergeCell ref="AA47:AB47"/>
    <mergeCell ref="AC47:AD47"/>
    <mergeCell ref="AA46:AB46"/>
    <mergeCell ref="AC46:AD46"/>
    <mergeCell ref="C47:D47"/>
    <mergeCell ref="E47:F47"/>
    <mergeCell ref="G47:H47"/>
    <mergeCell ref="I47:J47"/>
    <mergeCell ref="K47:L47"/>
    <mergeCell ref="M47:N47"/>
    <mergeCell ref="W47:X47"/>
    <mergeCell ref="Y47:Z47"/>
    <mergeCell ref="W46:X46"/>
    <mergeCell ref="Y46:Z46"/>
    <mergeCell ref="C46:D46"/>
    <mergeCell ref="E46:F46"/>
    <mergeCell ref="G46:H46"/>
    <mergeCell ref="I46:J46"/>
    <mergeCell ref="K46:L46"/>
    <mergeCell ref="M46:N46"/>
    <mergeCell ref="O46:P46"/>
    <mergeCell ref="Q46:R46"/>
    <mergeCell ref="O47:P47"/>
    <mergeCell ref="Q47:R47"/>
    <mergeCell ref="AA49:AB49"/>
    <mergeCell ref="AC49:AD49"/>
    <mergeCell ref="AA48:AB48"/>
    <mergeCell ref="AC48:AD48"/>
    <mergeCell ref="C49:D49"/>
    <mergeCell ref="E49:F49"/>
    <mergeCell ref="G49:H49"/>
    <mergeCell ref="I49:J49"/>
    <mergeCell ref="K49:L49"/>
    <mergeCell ref="M49:N49"/>
    <mergeCell ref="W49:X49"/>
    <mergeCell ref="Y49:Z49"/>
    <mergeCell ref="W48:X48"/>
    <mergeCell ref="Y48:Z48"/>
    <mergeCell ref="C48:D48"/>
    <mergeCell ref="E48:F48"/>
    <mergeCell ref="G48:H48"/>
    <mergeCell ref="I48:J48"/>
    <mergeCell ref="K48:L48"/>
    <mergeCell ref="M48:N48"/>
    <mergeCell ref="O48:P48"/>
    <mergeCell ref="Q48:R48"/>
    <mergeCell ref="O49:P49"/>
    <mergeCell ref="Q49:R49"/>
    <mergeCell ref="AA51:AB51"/>
    <mergeCell ref="AC51:AD51"/>
    <mergeCell ref="C52:D52"/>
    <mergeCell ref="E52:F52"/>
    <mergeCell ref="G52:H52"/>
    <mergeCell ref="K52:L52"/>
    <mergeCell ref="M52:N52"/>
    <mergeCell ref="W52:X52"/>
    <mergeCell ref="Y52:Z52"/>
    <mergeCell ref="W51:X51"/>
    <mergeCell ref="Y51:Z51"/>
    <mergeCell ref="C51:D51"/>
    <mergeCell ref="E51:F51"/>
    <mergeCell ref="G51:H51"/>
    <mergeCell ref="I51:J51"/>
    <mergeCell ref="K51:L51"/>
    <mergeCell ref="M51:N51"/>
    <mergeCell ref="AA52:AB52"/>
    <mergeCell ref="AC52:AD52"/>
    <mergeCell ref="O51:P51"/>
    <mergeCell ref="Q51:R51"/>
    <mergeCell ref="O52:P52"/>
    <mergeCell ref="AC55:AD55"/>
    <mergeCell ref="AA54:AB54"/>
    <mergeCell ref="AC54:AD54"/>
    <mergeCell ref="W54:X54"/>
    <mergeCell ref="Y54:Z54"/>
    <mergeCell ref="C54:D54"/>
    <mergeCell ref="E54:F54"/>
    <mergeCell ref="G54:H54"/>
    <mergeCell ref="I54:J54"/>
    <mergeCell ref="K54:L54"/>
    <mergeCell ref="M54:N54"/>
    <mergeCell ref="Q54:R54"/>
    <mergeCell ref="S54:T54"/>
    <mergeCell ref="U54:V54"/>
    <mergeCell ref="O54:P54"/>
    <mergeCell ref="W67:Z67"/>
    <mergeCell ref="K67:N67"/>
    <mergeCell ref="A73:B73"/>
    <mergeCell ref="C73:F73"/>
    <mergeCell ref="G73:J73"/>
    <mergeCell ref="K73:N73"/>
    <mergeCell ref="W73:Z73"/>
    <mergeCell ref="A72:B72"/>
    <mergeCell ref="C72:F72"/>
    <mergeCell ref="G72:J72"/>
    <mergeCell ref="K69:N69"/>
    <mergeCell ref="W69:Z69"/>
    <mergeCell ref="W71:Z71"/>
    <mergeCell ref="K71:N71"/>
    <mergeCell ref="C68:F68"/>
    <mergeCell ref="A70:B70"/>
    <mergeCell ref="C70:F70"/>
    <mergeCell ref="K70:N70"/>
    <mergeCell ref="G68:J68"/>
    <mergeCell ref="G70:J70"/>
    <mergeCell ref="A76:B76"/>
    <mergeCell ref="C76:F76"/>
    <mergeCell ref="K76:N76"/>
    <mergeCell ref="W76:Z76"/>
    <mergeCell ref="A75:B75"/>
    <mergeCell ref="C75:F75"/>
    <mergeCell ref="G75:J75"/>
    <mergeCell ref="K75:N75"/>
    <mergeCell ref="W75:Z75"/>
    <mergeCell ref="A74:B74"/>
    <mergeCell ref="C74:F74"/>
    <mergeCell ref="G74:J74"/>
    <mergeCell ref="AA78:AB78"/>
    <mergeCell ref="C79:D79"/>
    <mergeCell ref="E79:F79"/>
    <mergeCell ref="G79:H79"/>
    <mergeCell ref="I79:J79"/>
    <mergeCell ref="K79:L79"/>
    <mergeCell ref="AA77:AB77"/>
    <mergeCell ref="C78:D78"/>
    <mergeCell ref="E78:F78"/>
    <mergeCell ref="G78:H78"/>
    <mergeCell ref="I78:J78"/>
    <mergeCell ref="K78:L78"/>
    <mergeCell ref="M78:N78"/>
    <mergeCell ref="W78:X78"/>
    <mergeCell ref="Y78:Z78"/>
    <mergeCell ref="W77:X77"/>
    <mergeCell ref="Y77:Z77"/>
    <mergeCell ref="C77:D77"/>
    <mergeCell ref="E77:F77"/>
    <mergeCell ref="G77:H77"/>
    <mergeCell ref="I77:J77"/>
    <mergeCell ref="K77:L77"/>
    <mergeCell ref="M77:N77"/>
    <mergeCell ref="AA80:AB80"/>
    <mergeCell ref="C81:D82"/>
    <mergeCell ref="E81:F82"/>
    <mergeCell ref="G81:H82"/>
    <mergeCell ref="I81:J82"/>
    <mergeCell ref="K81:L82"/>
    <mergeCell ref="AA79:AB79"/>
    <mergeCell ref="C80:D80"/>
    <mergeCell ref="E80:F80"/>
    <mergeCell ref="G80:H80"/>
    <mergeCell ref="I80:J80"/>
    <mergeCell ref="K80:L80"/>
    <mergeCell ref="M80:N80"/>
    <mergeCell ref="W80:X80"/>
    <mergeCell ref="Y80:Z80"/>
    <mergeCell ref="M79:N79"/>
    <mergeCell ref="W79:X79"/>
    <mergeCell ref="Y79:Z79"/>
    <mergeCell ref="AA83:AB83"/>
    <mergeCell ref="AC83:AD83"/>
    <mergeCell ref="AA81:AB82"/>
    <mergeCell ref="C83:D83"/>
    <mergeCell ref="E83:F83"/>
    <mergeCell ref="G83:H83"/>
    <mergeCell ref="I83:J83"/>
    <mergeCell ref="K83:L83"/>
    <mergeCell ref="M83:N83"/>
    <mergeCell ref="W83:X83"/>
    <mergeCell ref="Y83:Z83"/>
    <mergeCell ref="M81:N82"/>
    <mergeCell ref="W81:X82"/>
    <mergeCell ref="Y81:Z82"/>
    <mergeCell ref="AA87:AB87"/>
    <mergeCell ref="AC87:AD87"/>
    <mergeCell ref="AA85:AB85"/>
    <mergeCell ref="AC85:AD85"/>
    <mergeCell ref="C87:D87"/>
    <mergeCell ref="E87:F87"/>
    <mergeCell ref="G87:H87"/>
    <mergeCell ref="I87:J87"/>
    <mergeCell ref="K87:L87"/>
    <mergeCell ref="M87:N87"/>
    <mergeCell ref="W87:X87"/>
    <mergeCell ref="Y87:Z87"/>
    <mergeCell ref="W85:X85"/>
    <mergeCell ref="Y85:Z85"/>
    <mergeCell ref="C85:D85"/>
    <mergeCell ref="E85:F85"/>
    <mergeCell ref="G85:H85"/>
    <mergeCell ref="I85:J85"/>
    <mergeCell ref="K85:L85"/>
    <mergeCell ref="M85:N85"/>
    <mergeCell ref="AA90:AB90"/>
    <mergeCell ref="AC90:AD90"/>
    <mergeCell ref="AA89:AB89"/>
    <mergeCell ref="AC89:AD89"/>
    <mergeCell ref="C90:D90"/>
    <mergeCell ref="E90:F90"/>
    <mergeCell ref="G90:H90"/>
    <mergeCell ref="I90:J90"/>
    <mergeCell ref="K90:L90"/>
    <mergeCell ref="M90:N90"/>
    <mergeCell ref="W90:X90"/>
    <mergeCell ref="Y90:Z90"/>
    <mergeCell ref="W89:X89"/>
    <mergeCell ref="Y89:Z89"/>
    <mergeCell ref="C89:D89"/>
    <mergeCell ref="E89:F89"/>
    <mergeCell ref="G89:H89"/>
    <mergeCell ref="I89:J89"/>
    <mergeCell ref="K89:L89"/>
    <mergeCell ref="M89:N89"/>
    <mergeCell ref="AA92:AB92"/>
    <mergeCell ref="AC92:AD92"/>
    <mergeCell ref="AA91:AB91"/>
    <mergeCell ref="AC91:AD91"/>
    <mergeCell ref="C92:D92"/>
    <mergeCell ref="E92:F92"/>
    <mergeCell ref="G92:H92"/>
    <mergeCell ref="I92:J92"/>
    <mergeCell ref="K92:L92"/>
    <mergeCell ref="M92:N92"/>
    <mergeCell ref="W92:X92"/>
    <mergeCell ref="Y92:Z92"/>
    <mergeCell ref="W91:X91"/>
    <mergeCell ref="Y91:Z91"/>
    <mergeCell ref="C91:D91"/>
    <mergeCell ref="E91:F91"/>
    <mergeCell ref="G91:H91"/>
    <mergeCell ref="I91:J91"/>
    <mergeCell ref="K91:L91"/>
    <mergeCell ref="M91:N91"/>
    <mergeCell ref="AA94:AB94"/>
    <mergeCell ref="AC94:AD94"/>
    <mergeCell ref="AA93:AB93"/>
    <mergeCell ref="AC93:AD93"/>
    <mergeCell ref="C94:D94"/>
    <mergeCell ref="E94:F94"/>
    <mergeCell ref="G94:H94"/>
    <mergeCell ref="I94:J94"/>
    <mergeCell ref="K94:L94"/>
    <mergeCell ref="M94:N94"/>
    <mergeCell ref="W94:X94"/>
    <mergeCell ref="Y94:Z94"/>
    <mergeCell ref="W93:X93"/>
    <mergeCell ref="Y93:Z93"/>
    <mergeCell ref="C93:D93"/>
    <mergeCell ref="E93:F93"/>
    <mergeCell ref="G93:H93"/>
    <mergeCell ref="I93:J93"/>
    <mergeCell ref="K93:L93"/>
    <mergeCell ref="M93:N93"/>
    <mergeCell ref="AA96:AB96"/>
    <mergeCell ref="AC96:AD96"/>
    <mergeCell ref="AA95:AB95"/>
    <mergeCell ref="AC95:AD95"/>
    <mergeCell ref="C96:D96"/>
    <mergeCell ref="E96:F96"/>
    <mergeCell ref="G96:H96"/>
    <mergeCell ref="I96:J96"/>
    <mergeCell ref="K96:L96"/>
    <mergeCell ref="M96:N96"/>
    <mergeCell ref="W96:X96"/>
    <mergeCell ref="Y96:Z96"/>
    <mergeCell ref="W95:X95"/>
    <mergeCell ref="Y95:Z95"/>
    <mergeCell ref="C95:D95"/>
    <mergeCell ref="E95:F95"/>
    <mergeCell ref="G95:H95"/>
    <mergeCell ref="I95:J95"/>
    <mergeCell ref="K95:L95"/>
    <mergeCell ref="M95:N95"/>
    <mergeCell ref="AA98:AB98"/>
    <mergeCell ref="AC98:AD98"/>
    <mergeCell ref="AA97:AB97"/>
    <mergeCell ref="AC97:AD97"/>
    <mergeCell ref="C98:D98"/>
    <mergeCell ref="E98:F98"/>
    <mergeCell ref="G98:H98"/>
    <mergeCell ref="I98:J98"/>
    <mergeCell ref="K98:L98"/>
    <mergeCell ref="M98:N98"/>
    <mergeCell ref="W98:X98"/>
    <mergeCell ref="Y98:Z98"/>
    <mergeCell ref="W97:X97"/>
    <mergeCell ref="Y97:Z97"/>
    <mergeCell ref="C97:D97"/>
    <mergeCell ref="E97:F97"/>
    <mergeCell ref="G97:H97"/>
    <mergeCell ref="I97:J97"/>
    <mergeCell ref="K97:L97"/>
    <mergeCell ref="M97:N97"/>
    <mergeCell ref="AA100:AB100"/>
    <mergeCell ref="AC100:AD100"/>
    <mergeCell ref="AA99:AB99"/>
    <mergeCell ref="AC99:AD99"/>
    <mergeCell ref="C100:D100"/>
    <mergeCell ref="E100:F100"/>
    <mergeCell ref="G100:H100"/>
    <mergeCell ref="I100:J100"/>
    <mergeCell ref="K100:L100"/>
    <mergeCell ref="M100:N100"/>
    <mergeCell ref="W100:X100"/>
    <mergeCell ref="Y100:Z100"/>
    <mergeCell ref="W99:X99"/>
    <mergeCell ref="Y99:Z99"/>
    <mergeCell ref="C99:D99"/>
    <mergeCell ref="E99:F99"/>
    <mergeCell ref="G99:H99"/>
    <mergeCell ref="I99:J99"/>
    <mergeCell ref="K99:L99"/>
    <mergeCell ref="M99:N99"/>
    <mergeCell ref="AA102:AB102"/>
    <mergeCell ref="AC102:AD102"/>
    <mergeCell ref="AA101:AB101"/>
    <mergeCell ref="AC101:AD101"/>
    <mergeCell ref="C102:D102"/>
    <mergeCell ref="E102:F102"/>
    <mergeCell ref="G102:H102"/>
    <mergeCell ref="I102:J102"/>
    <mergeCell ref="K102:L102"/>
    <mergeCell ref="M102:N102"/>
    <mergeCell ref="W102:X102"/>
    <mergeCell ref="Y102:Z102"/>
    <mergeCell ref="W101:X101"/>
    <mergeCell ref="Y101:Z101"/>
    <mergeCell ref="C101:D101"/>
    <mergeCell ref="E101:F101"/>
    <mergeCell ref="G101:H101"/>
    <mergeCell ref="I101:J101"/>
    <mergeCell ref="K101:L101"/>
    <mergeCell ref="M101:N101"/>
    <mergeCell ref="AA104:AB104"/>
    <mergeCell ref="AC104:AD104"/>
    <mergeCell ref="AA103:AB103"/>
    <mergeCell ref="AC103:AD103"/>
    <mergeCell ref="C104:D104"/>
    <mergeCell ref="E104:F104"/>
    <mergeCell ref="G104:H104"/>
    <mergeCell ref="I104:J104"/>
    <mergeCell ref="K104:L104"/>
    <mergeCell ref="M104:N104"/>
    <mergeCell ref="W104:X104"/>
    <mergeCell ref="Y104:Z104"/>
    <mergeCell ref="W103:X103"/>
    <mergeCell ref="Y103:Z103"/>
    <mergeCell ref="C103:D103"/>
    <mergeCell ref="E103:F103"/>
    <mergeCell ref="G103:H103"/>
    <mergeCell ref="I103:J103"/>
    <mergeCell ref="K103:L103"/>
    <mergeCell ref="M103:N103"/>
    <mergeCell ref="AA105:AB105"/>
    <mergeCell ref="AC105:AD105"/>
    <mergeCell ref="C106:D106"/>
    <mergeCell ref="E106:F106"/>
    <mergeCell ref="G106:H106"/>
    <mergeCell ref="I106:J106"/>
    <mergeCell ref="K106:L106"/>
    <mergeCell ref="M106:N106"/>
    <mergeCell ref="W106:X106"/>
    <mergeCell ref="Y106:Z106"/>
    <mergeCell ref="W105:X105"/>
    <mergeCell ref="Y105:Z105"/>
    <mergeCell ref="C105:D105"/>
    <mergeCell ref="E105:F105"/>
    <mergeCell ref="G105:H105"/>
    <mergeCell ref="I105:J105"/>
    <mergeCell ref="K105:L105"/>
    <mergeCell ref="M105:N105"/>
    <mergeCell ref="C108:D108"/>
    <mergeCell ref="E108:F108"/>
    <mergeCell ref="G108:H108"/>
    <mergeCell ref="I108:J108"/>
    <mergeCell ref="K108:L108"/>
    <mergeCell ref="M108:N108"/>
    <mergeCell ref="W108:X108"/>
    <mergeCell ref="Y108:Z108"/>
    <mergeCell ref="W107:X107"/>
    <mergeCell ref="Y107:Z107"/>
    <mergeCell ref="C107:D107"/>
    <mergeCell ref="E107:F107"/>
    <mergeCell ref="G107:H107"/>
    <mergeCell ref="I107:J107"/>
    <mergeCell ref="K107:L107"/>
    <mergeCell ref="M107:N107"/>
    <mergeCell ref="C110:D110"/>
    <mergeCell ref="E110:F110"/>
    <mergeCell ref="G110:H110"/>
    <mergeCell ref="I110:J110"/>
    <mergeCell ref="K110:L110"/>
    <mergeCell ref="M110:N110"/>
    <mergeCell ref="W110:X110"/>
    <mergeCell ref="Y110:Z110"/>
    <mergeCell ref="W109:X109"/>
    <mergeCell ref="Y109:Z109"/>
    <mergeCell ref="C109:D109"/>
    <mergeCell ref="E109:F109"/>
    <mergeCell ref="G109:H109"/>
    <mergeCell ref="I109:J109"/>
    <mergeCell ref="K109:L109"/>
    <mergeCell ref="M109:N109"/>
    <mergeCell ref="C112:D112"/>
    <mergeCell ref="E112:F112"/>
    <mergeCell ref="G112:H112"/>
    <mergeCell ref="I112:J112"/>
    <mergeCell ref="K112:L112"/>
    <mergeCell ref="M112:N112"/>
    <mergeCell ref="W112:X112"/>
    <mergeCell ref="Y112:Z112"/>
    <mergeCell ref="W111:X111"/>
    <mergeCell ref="Y111:Z111"/>
    <mergeCell ref="C111:D111"/>
    <mergeCell ref="E111:F111"/>
    <mergeCell ref="G111:H111"/>
    <mergeCell ref="I111:J111"/>
    <mergeCell ref="K111:L111"/>
    <mergeCell ref="M111:N111"/>
    <mergeCell ref="C117:D117"/>
    <mergeCell ref="E117:F117"/>
    <mergeCell ref="G117:H117"/>
    <mergeCell ref="I117:J117"/>
    <mergeCell ref="K117:L117"/>
    <mergeCell ref="M117:N117"/>
    <mergeCell ref="AA115:AB115"/>
    <mergeCell ref="AC115:AD115"/>
    <mergeCell ref="AA114:AB114"/>
    <mergeCell ref="AC114:AD114"/>
    <mergeCell ref="C115:D115"/>
    <mergeCell ref="E115:F115"/>
    <mergeCell ref="G115:H115"/>
    <mergeCell ref="I115:J115"/>
    <mergeCell ref="K115:L115"/>
    <mergeCell ref="M115:N115"/>
    <mergeCell ref="W115:X115"/>
    <mergeCell ref="Y115:Z115"/>
    <mergeCell ref="W114:X114"/>
    <mergeCell ref="Y114:Z114"/>
    <mergeCell ref="C114:D114"/>
    <mergeCell ref="E114:F114"/>
    <mergeCell ref="G114:H114"/>
    <mergeCell ref="I114:J114"/>
    <mergeCell ref="K114:L114"/>
    <mergeCell ref="M114:N114"/>
    <mergeCell ref="G67:J67"/>
    <mergeCell ref="G69:J69"/>
    <mergeCell ref="G71:J71"/>
    <mergeCell ref="AC118:AD118"/>
    <mergeCell ref="AA117:AB117"/>
    <mergeCell ref="AC117:AD117"/>
    <mergeCell ref="W117:X117"/>
    <mergeCell ref="Y117:Z117"/>
    <mergeCell ref="AA112:AB112"/>
    <mergeCell ref="AC112:AD112"/>
    <mergeCell ref="AA111:AB111"/>
    <mergeCell ref="AC111:AD111"/>
    <mergeCell ref="AA110:AB110"/>
    <mergeCell ref="AC110:AD110"/>
    <mergeCell ref="AA109:AB109"/>
    <mergeCell ref="AC109:AD109"/>
    <mergeCell ref="AA108:AB108"/>
    <mergeCell ref="AC108:AD108"/>
    <mergeCell ref="AA107:AB107"/>
    <mergeCell ref="AC107:AD107"/>
    <mergeCell ref="AA106:AB106"/>
    <mergeCell ref="AC106:AD106"/>
    <mergeCell ref="S15:T15"/>
    <mergeCell ref="U15:V15"/>
    <mergeCell ref="S16:T16"/>
    <mergeCell ref="U16:V16"/>
    <mergeCell ref="S22:T22"/>
    <mergeCell ref="U22:V22"/>
    <mergeCell ref="O24:P24"/>
    <mergeCell ref="Q24:R24"/>
    <mergeCell ref="O25:P25"/>
    <mergeCell ref="Q25:R25"/>
    <mergeCell ref="S24:T24"/>
    <mergeCell ref="U24:V24"/>
    <mergeCell ref="U26:V26"/>
    <mergeCell ref="S27:T27"/>
    <mergeCell ref="U27:V27"/>
    <mergeCell ref="S28:T28"/>
    <mergeCell ref="U28:V28"/>
    <mergeCell ref="S29:T29"/>
    <mergeCell ref="U29:V29"/>
    <mergeCell ref="S32:T32"/>
    <mergeCell ref="U32:V32"/>
    <mergeCell ref="S33:T33"/>
    <mergeCell ref="U33:V33"/>
    <mergeCell ref="S34:T34"/>
    <mergeCell ref="U34:V34"/>
    <mergeCell ref="S35:T35"/>
    <mergeCell ref="U35:V35"/>
    <mergeCell ref="S36:T36"/>
    <mergeCell ref="U36:V36"/>
    <mergeCell ref="S37:T37"/>
    <mergeCell ref="U37:V37"/>
    <mergeCell ref="S38:T38"/>
    <mergeCell ref="U38:V38"/>
    <mergeCell ref="S39:T39"/>
    <mergeCell ref="U39:V39"/>
    <mergeCell ref="S40:T40"/>
    <mergeCell ref="U40:V40"/>
    <mergeCell ref="S41:T41"/>
    <mergeCell ref="U41:V41"/>
    <mergeCell ref="S42:T42"/>
    <mergeCell ref="U42:V42"/>
    <mergeCell ref="S48:T48"/>
    <mergeCell ref="U48:V48"/>
    <mergeCell ref="S49:T49"/>
    <mergeCell ref="U49:V49"/>
    <mergeCell ref="S51:T51"/>
    <mergeCell ref="U51:V51"/>
    <mergeCell ref="S52:T52"/>
    <mergeCell ref="U52:V52"/>
    <mergeCell ref="S43:T43"/>
    <mergeCell ref="U43:V43"/>
    <mergeCell ref="S44:T44"/>
    <mergeCell ref="U44:V44"/>
    <mergeCell ref="S45:T45"/>
    <mergeCell ref="U45:V45"/>
    <mergeCell ref="S46:T46"/>
    <mergeCell ref="U46:V46"/>
    <mergeCell ref="S47:T47"/>
    <mergeCell ref="U47:V47"/>
  </mergeCells>
  <conditionalFormatting sqref="D55:D59">
    <cfRule type="cellIs" dxfId="118" priority="101" operator="greaterThan">
      <formula>0</formula>
    </cfRule>
    <cfRule type="cellIs" dxfId="117" priority="102" operator="greaterThan">
      <formula>0</formula>
    </cfRule>
  </conditionalFormatting>
  <conditionalFormatting sqref="F55">
    <cfRule type="cellIs" dxfId="116" priority="99" operator="greaterThan">
      <formula>0</formula>
    </cfRule>
    <cfRule type="cellIs" dxfId="115" priority="98" operator="greaterThan">
      <formula>1</formula>
    </cfRule>
    <cfRule type="cellIs" dxfId="114" priority="97" operator="greaterThan">
      <formula>0</formula>
    </cfRule>
    <cfRule type="cellIs" dxfId="113" priority="96" operator="greaterThan">
      <formula>0</formula>
    </cfRule>
  </conditionalFormatting>
  <conditionalFormatting sqref="F55:F59">
    <cfRule type="cellIs" dxfId="112" priority="100" operator="greaterThan">
      <formula>0</formula>
    </cfRule>
    <cfRule type="cellIs" dxfId="111" priority="95" operator="greaterThan">
      <formula>0</formula>
    </cfRule>
  </conditionalFormatting>
  <conditionalFormatting sqref="H55:H59">
    <cfRule type="cellIs" dxfId="110" priority="94" operator="greaterThan">
      <formula>0</formula>
    </cfRule>
    <cfRule type="cellIs" dxfId="109" priority="93" operator="greaterThan">
      <formula>0</formula>
    </cfRule>
    <cfRule type="cellIs" dxfId="108" priority="92" operator="greaterThan">
      <formula>0</formula>
    </cfRule>
  </conditionalFormatting>
  <conditionalFormatting sqref="J55">
    <cfRule type="cellIs" dxfId="107" priority="88" operator="greaterThan">
      <formula>0</formula>
    </cfRule>
    <cfRule type="cellIs" dxfId="106" priority="90" operator="greaterThan">
      <formula>0</formula>
    </cfRule>
    <cfRule type="cellIs" dxfId="105" priority="89" operator="greaterThan">
      <formula>1</formula>
    </cfRule>
    <cfRule type="cellIs" dxfId="104" priority="87" operator="greaterThan">
      <formula>0</formula>
    </cfRule>
  </conditionalFormatting>
  <conditionalFormatting sqref="J55:J59">
    <cfRule type="cellIs" dxfId="103" priority="91" operator="greaterThan">
      <formula>0</formula>
    </cfRule>
    <cfRule type="cellIs" dxfId="102" priority="86" operator="greaterThan">
      <formula>0</formula>
    </cfRule>
    <cfRule type="cellIs" dxfId="101" priority="85" operator="greaterThan">
      <formula>0</formula>
    </cfRule>
  </conditionalFormatting>
  <conditionalFormatting sqref="L55:L59">
    <cfRule type="cellIs" dxfId="100" priority="44" operator="greaterThan">
      <formula>0</formula>
    </cfRule>
    <cfRule type="cellIs" dxfId="99" priority="43" operator="greaterThan">
      <formula>0</formula>
    </cfRule>
  </conditionalFormatting>
  <conditionalFormatting sqref="N55">
    <cfRule type="cellIs" dxfId="98" priority="39" operator="greaterThan">
      <formula>0</formula>
    </cfRule>
    <cfRule type="cellIs" dxfId="97" priority="38" operator="greaterThan">
      <formula>0</formula>
    </cfRule>
    <cfRule type="cellIs" dxfId="96" priority="41" operator="greaterThan">
      <formula>0</formula>
    </cfRule>
    <cfRule type="cellIs" dxfId="95" priority="40" operator="greaterThan">
      <formula>1</formula>
    </cfRule>
  </conditionalFormatting>
  <conditionalFormatting sqref="N55:N59">
    <cfRule type="cellIs" dxfId="94" priority="37" operator="greaterThan">
      <formula>0</formula>
    </cfRule>
    <cfRule type="cellIs" dxfId="93" priority="42" operator="greaterThan">
      <formula>0</formula>
    </cfRule>
  </conditionalFormatting>
  <conditionalFormatting sqref="P55:P59">
    <cfRule type="cellIs" dxfId="92" priority="34" operator="greaterThan">
      <formula>0</formula>
    </cfRule>
    <cfRule type="cellIs" dxfId="91" priority="35" operator="greaterThan">
      <formula>0</formula>
    </cfRule>
    <cfRule type="cellIs" dxfId="90" priority="36" operator="greaterThan">
      <formula>0</formula>
    </cfRule>
  </conditionalFormatting>
  <conditionalFormatting sqref="R55">
    <cfRule type="cellIs" dxfId="89" priority="32" operator="greaterThan">
      <formula>0</formula>
    </cfRule>
    <cfRule type="cellIs" dxfId="88" priority="31" operator="greaterThan">
      <formula>1</formula>
    </cfRule>
    <cfRule type="cellIs" dxfId="87" priority="30" operator="greaterThan">
      <formula>0</formula>
    </cfRule>
    <cfRule type="cellIs" dxfId="86" priority="29" operator="greaterThan">
      <formula>0</formula>
    </cfRule>
  </conditionalFormatting>
  <conditionalFormatting sqref="R55:R59">
    <cfRule type="cellIs" dxfId="85" priority="33" operator="greaterThan">
      <formula>0</formula>
    </cfRule>
    <cfRule type="cellIs" dxfId="84" priority="27" operator="greaterThan">
      <formula>0</formula>
    </cfRule>
    <cfRule type="cellIs" dxfId="83" priority="28" operator="greaterThan">
      <formula>0</formula>
    </cfRule>
  </conditionalFormatting>
  <conditionalFormatting sqref="T55:T59">
    <cfRule type="cellIs" dxfId="82" priority="26" operator="greaterThan">
      <formula>0</formula>
    </cfRule>
    <cfRule type="cellIs" dxfId="81" priority="25" operator="greaterThan">
      <formula>0</formula>
    </cfRule>
  </conditionalFormatting>
  <conditionalFormatting sqref="V55">
    <cfRule type="cellIs" dxfId="80" priority="23" operator="greaterThan">
      <formula>0</formula>
    </cfRule>
    <cfRule type="cellIs" dxfId="79" priority="22" operator="greaterThan">
      <formula>1</formula>
    </cfRule>
    <cfRule type="cellIs" dxfId="78" priority="21" operator="greaterThan">
      <formula>0</formula>
    </cfRule>
    <cfRule type="cellIs" dxfId="77" priority="20" operator="greaterThan">
      <formula>0</formula>
    </cfRule>
  </conditionalFormatting>
  <conditionalFormatting sqref="V55:V59">
    <cfRule type="cellIs" dxfId="76" priority="19" operator="greaterThan">
      <formula>0</formula>
    </cfRule>
    <cfRule type="cellIs" dxfId="75" priority="24" operator="greaterThan">
      <formula>0</formula>
    </cfRule>
  </conditionalFormatting>
  <conditionalFormatting sqref="X55:X59">
    <cfRule type="cellIs" dxfId="74" priority="18" operator="greaterThan">
      <formula>0</formula>
    </cfRule>
    <cfRule type="cellIs" dxfId="73" priority="17" operator="greaterThan">
      <formula>0</formula>
    </cfRule>
    <cfRule type="cellIs" dxfId="72" priority="16" operator="greaterThan">
      <formula>0</formula>
    </cfRule>
  </conditionalFormatting>
  <conditionalFormatting sqref="Z55">
    <cfRule type="cellIs" dxfId="71" priority="12" operator="greaterThan">
      <formula>0</formula>
    </cfRule>
    <cfRule type="cellIs" dxfId="70" priority="14" operator="greaterThan">
      <formula>0</formula>
    </cfRule>
    <cfRule type="cellIs" dxfId="69" priority="13" operator="greaterThan">
      <formula>1</formula>
    </cfRule>
    <cfRule type="cellIs" dxfId="68" priority="11" operator="greaterThan">
      <formula>0</formula>
    </cfRule>
  </conditionalFormatting>
  <conditionalFormatting sqref="Z55:Z59">
    <cfRule type="cellIs" dxfId="67" priority="15" operator="greaterThan">
      <formula>0</formula>
    </cfRule>
    <cfRule type="cellIs" dxfId="66" priority="10" operator="greaterThan">
      <formula>0</formula>
    </cfRule>
    <cfRule type="cellIs" dxfId="65" priority="9" operator="greaterThan">
      <formula>0</formula>
    </cfRule>
  </conditionalFormatting>
  <conditionalFormatting sqref="AB55:AB60">
    <cfRule type="cellIs" dxfId="64" priority="2" operator="greaterThan">
      <formula>0</formula>
    </cfRule>
    <cfRule type="cellIs" dxfId="63" priority="3" operator="greaterThan">
      <formula>0</formula>
    </cfRule>
    <cfRule type="cellIs" dxfId="62" priority="1" operator="greaterThan">
      <formula>0</formula>
    </cfRule>
    <cfRule type="cellIs" dxfId="61" priority="4" operator="greaterThan">
      <formula>0</formula>
    </cfRule>
  </conditionalFormatting>
  <pageMargins left="0.11811023622047245" right="0.11811023622047245" top="0.11811023622047245" bottom="0.11811023622047245" header="0" footer="0"/>
  <pageSetup paperSize="9" scale="70" fitToHeight="0" orientation="landscape" r:id="rId1"/>
  <rowBreaks count="1" manualBreakCount="1">
    <brk id="61" max="31" man="1"/>
  </rowBreaks>
  <colBreaks count="1" manualBreakCount="1">
    <brk id="32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28FE97-6ED7-4737-9A0C-5D8FA88CFF14}">
  <sheetPr>
    <tabColor theme="3"/>
    <pageSetUpPr fitToPage="1"/>
  </sheetPr>
  <dimension ref="A1:AH123"/>
  <sheetViews>
    <sheetView tabSelected="1" zoomScale="70" zoomScaleNormal="70" workbookViewId="0">
      <selection activeCell="W16" sqref="W16:X16"/>
    </sheetView>
  </sheetViews>
  <sheetFormatPr defaultColWidth="9.140625" defaultRowHeight="12.75" x14ac:dyDescent="0.2"/>
  <cols>
    <col min="1" max="1" width="30.7109375" style="1" customWidth="1"/>
    <col min="2" max="2" width="2.7109375" style="1" customWidth="1"/>
    <col min="3" max="13" width="4.7109375" style="1" customWidth="1"/>
    <col min="14" max="14" width="5.5703125" style="1" customWidth="1"/>
    <col min="15" max="28" width="4.7109375" style="1" customWidth="1"/>
    <col min="29" max="29" width="5" style="1" customWidth="1"/>
    <col min="30" max="30" width="4.7109375" style="1" customWidth="1"/>
    <col min="31" max="32" width="5.7109375" style="1" customWidth="1"/>
    <col min="33" max="33" width="10.7109375" style="1" customWidth="1"/>
    <col min="34" max="34" width="26.7109375" style="1" customWidth="1"/>
    <col min="35" max="16384" width="9.140625" style="1"/>
  </cols>
  <sheetData>
    <row r="1" spans="1:34" x14ac:dyDescent="0.2">
      <c r="A1" s="190" t="s">
        <v>70</v>
      </c>
      <c r="B1" s="191"/>
      <c r="C1" s="149" t="s">
        <v>71</v>
      </c>
      <c r="D1" s="150"/>
      <c r="E1" s="150"/>
      <c r="F1" s="151"/>
      <c r="G1" s="149" t="s">
        <v>72</v>
      </c>
      <c r="H1" s="150"/>
      <c r="I1" s="150"/>
      <c r="J1" s="151"/>
      <c r="K1" s="149" t="s">
        <v>73</v>
      </c>
      <c r="L1" s="150"/>
      <c r="M1" s="150"/>
      <c r="N1" s="151"/>
      <c r="O1" s="149" t="s">
        <v>74</v>
      </c>
      <c r="P1" s="150"/>
      <c r="Q1" s="150"/>
      <c r="R1" s="151"/>
      <c r="S1" s="149" t="s">
        <v>356</v>
      </c>
      <c r="T1" s="150"/>
      <c r="U1" s="150"/>
      <c r="V1" s="151"/>
      <c r="W1" s="149" t="s">
        <v>357</v>
      </c>
      <c r="X1" s="150"/>
      <c r="Y1" s="150"/>
      <c r="Z1" s="151"/>
      <c r="AA1" s="248" t="s">
        <v>44</v>
      </c>
      <c r="AB1" s="249"/>
      <c r="AC1" s="149" t="s">
        <v>35</v>
      </c>
      <c r="AD1" s="151"/>
      <c r="AE1" s="232" t="s">
        <v>24</v>
      </c>
      <c r="AF1" s="233"/>
      <c r="AG1" s="233"/>
      <c r="AH1" s="234"/>
    </row>
    <row r="2" spans="1:34" ht="39" customHeight="1" x14ac:dyDescent="0.2">
      <c r="A2" s="192"/>
      <c r="B2" s="193"/>
      <c r="C2" s="152"/>
      <c r="D2" s="153"/>
      <c r="E2" s="153"/>
      <c r="F2" s="153"/>
      <c r="G2" s="152"/>
      <c r="H2" s="153"/>
      <c r="I2" s="153"/>
      <c r="J2" s="154"/>
      <c r="K2" s="152"/>
      <c r="L2" s="153"/>
      <c r="M2" s="153"/>
      <c r="N2" s="154"/>
      <c r="O2" s="152"/>
      <c r="P2" s="153"/>
      <c r="Q2" s="153"/>
      <c r="R2" s="154"/>
      <c r="S2" s="152"/>
      <c r="T2" s="153"/>
      <c r="U2" s="153"/>
      <c r="V2" s="154"/>
      <c r="W2" s="152"/>
      <c r="X2" s="153"/>
      <c r="Y2" s="153"/>
      <c r="Z2" s="154"/>
      <c r="AA2" s="250"/>
      <c r="AB2" s="251"/>
      <c r="AC2" s="229"/>
      <c r="AD2" s="230"/>
      <c r="AE2" s="235"/>
      <c r="AF2" s="236"/>
      <c r="AG2" s="236"/>
      <c r="AH2" s="237"/>
    </row>
    <row r="3" spans="1:34" ht="15" customHeight="1" x14ac:dyDescent="0.2">
      <c r="A3" s="170" t="s">
        <v>5</v>
      </c>
      <c r="B3" s="171"/>
      <c r="C3" s="165" t="s">
        <v>6</v>
      </c>
      <c r="D3" s="166"/>
      <c r="E3" s="166"/>
      <c r="F3" s="167"/>
      <c r="G3" s="162" t="s">
        <v>6</v>
      </c>
      <c r="H3" s="163"/>
      <c r="I3" s="163"/>
      <c r="J3" s="164"/>
      <c r="K3" s="165" t="s">
        <v>6</v>
      </c>
      <c r="L3" s="166"/>
      <c r="M3" s="166"/>
      <c r="N3" s="167"/>
      <c r="O3" s="162" t="s">
        <v>6</v>
      </c>
      <c r="P3" s="163"/>
      <c r="Q3" s="163"/>
      <c r="R3" s="164"/>
      <c r="S3" s="165" t="s">
        <v>6</v>
      </c>
      <c r="T3" s="166"/>
      <c r="U3" s="166"/>
      <c r="V3" s="167"/>
      <c r="W3" s="162" t="s">
        <v>6</v>
      </c>
      <c r="X3" s="163"/>
      <c r="Y3" s="163"/>
      <c r="Z3" s="164"/>
      <c r="AA3" s="20"/>
      <c r="AB3" s="20"/>
      <c r="AC3" s="42"/>
      <c r="AD3" s="43"/>
      <c r="AE3" s="29"/>
      <c r="AF3" s="39"/>
      <c r="AG3" s="39"/>
      <c r="AH3" s="30"/>
    </row>
    <row r="4" spans="1:34" ht="15" customHeight="1" x14ac:dyDescent="0.2">
      <c r="A4" s="184" t="s">
        <v>7</v>
      </c>
      <c r="B4" s="185"/>
      <c r="C4" s="165"/>
      <c r="D4" s="166"/>
      <c r="E4" s="166"/>
      <c r="F4" s="167"/>
      <c r="G4" s="162"/>
      <c r="H4" s="163"/>
      <c r="I4" s="163"/>
      <c r="J4" s="164"/>
      <c r="K4" s="145"/>
      <c r="L4" s="146"/>
      <c r="M4" s="146"/>
      <c r="N4" s="161"/>
      <c r="O4" s="145"/>
      <c r="P4" s="146"/>
      <c r="Q4" s="146"/>
      <c r="R4" s="161"/>
      <c r="S4" s="165"/>
      <c r="T4" s="166"/>
      <c r="U4" s="166"/>
      <c r="V4" s="167"/>
      <c r="W4" s="162"/>
      <c r="X4" s="163"/>
      <c r="Y4" s="163"/>
      <c r="Z4" s="164"/>
      <c r="AA4" s="128"/>
      <c r="AB4" s="128"/>
      <c r="AC4" s="42"/>
      <c r="AD4" s="43"/>
      <c r="AE4" s="41"/>
      <c r="AF4" s="40"/>
      <c r="AG4" s="40"/>
      <c r="AH4" s="26"/>
    </row>
    <row r="5" spans="1:34" x14ac:dyDescent="0.2">
      <c r="A5" s="184" t="s">
        <v>38</v>
      </c>
      <c r="B5" s="185"/>
      <c r="C5" s="165" t="s">
        <v>403</v>
      </c>
      <c r="D5" s="166"/>
      <c r="E5" s="166"/>
      <c r="F5" s="167"/>
      <c r="G5" s="162" t="s">
        <v>403</v>
      </c>
      <c r="H5" s="163"/>
      <c r="I5" s="163"/>
      <c r="J5" s="164"/>
      <c r="K5" s="145"/>
      <c r="L5" s="146"/>
      <c r="M5" s="146"/>
      <c r="N5" s="161"/>
      <c r="O5" s="145"/>
      <c r="P5" s="146"/>
      <c r="Q5" s="146"/>
      <c r="R5" s="161"/>
      <c r="S5" s="165" t="s">
        <v>403</v>
      </c>
      <c r="T5" s="166"/>
      <c r="U5" s="166"/>
      <c r="V5" s="167"/>
      <c r="W5" s="162" t="s">
        <v>403</v>
      </c>
      <c r="X5" s="163"/>
      <c r="Y5" s="163"/>
      <c r="Z5" s="164"/>
      <c r="AA5" s="110"/>
      <c r="AB5" s="110"/>
      <c r="AC5" s="44"/>
      <c r="AD5" s="45"/>
      <c r="AE5" s="25"/>
      <c r="AF5" s="40"/>
      <c r="AG5" s="40"/>
      <c r="AH5" s="26"/>
    </row>
    <row r="6" spans="1:34" x14ac:dyDescent="0.2">
      <c r="A6" s="13" t="s">
        <v>39</v>
      </c>
      <c r="B6" s="14"/>
      <c r="C6" s="19"/>
      <c r="D6" s="20"/>
      <c r="E6" s="20"/>
      <c r="F6" s="21"/>
      <c r="G6" s="19"/>
      <c r="H6" s="20"/>
      <c r="I6" s="20"/>
      <c r="J6" s="21"/>
      <c r="K6" s="165"/>
      <c r="L6" s="166"/>
      <c r="M6" s="166"/>
      <c r="N6" s="167"/>
      <c r="O6" s="162"/>
      <c r="P6" s="163"/>
      <c r="Q6" s="163"/>
      <c r="R6" s="164"/>
      <c r="S6" s="19"/>
      <c r="T6" s="20"/>
      <c r="U6" s="20"/>
      <c r="V6" s="21"/>
      <c r="W6" s="19"/>
      <c r="X6" s="20"/>
      <c r="Y6" s="20"/>
      <c r="Z6" s="21"/>
      <c r="AA6" s="110"/>
      <c r="AB6" s="110"/>
      <c r="AC6" s="44"/>
      <c r="AD6" s="45"/>
      <c r="AE6" s="25"/>
      <c r="AF6" s="40"/>
      <c r="AG6" s="40"/>
      <c r="AH6" s="26"/>
    </row>
    <row r="7" spans="1:34" ht="12.75" customHeight="1" x14ac:dyDescent="0.2">
      <c r="A7" s="13" t="s">
        <v>40</v>
      </c>
      <c r="B7" s="14"/>
      <c r="C7" s="165"/>
      <c r="D7" s="166"/>
      <c r="E7" s="166"/>
      <c r="F7" s="167"/>
      <c r="G7" s="162"/>
      <c r="H7" s="163"/>
      <c r="I7" s="163"/>
      <c r="J7" s="164"/>
      <c r="K7" s="145"/>
      <c r="L7" s="146"/>
      <c r="M7" s="146"/>
      <c r="N7" s="161"/>
      <c r="O7" s="145"/>
      <c r="P7" s="146"/>
      <c r="Q7" s="146"/>
      <c r="R7" s="161"/>
      <c r="S7" s="165"/>
      <c r="T7" s="166"/>
      <c r="U7" s="166"/>
      <c r="V7" s="167"/>
      <c r="W7" s="162"/>
      <c r="X7" s="163"/>
      <c r="Y7" s="163"/>
      <c r="Z7" s="164"/>
      <c r="AA7" s="110"/>
      <c r="AB7" s="110"/>
      <c r="AC7" s="44"/>
      <c r="AD7" s="45"/>
      <c r="AE7" s="25"/>
      <c r="AF7" s="40"/>
      <c r="AG7" s="40"/>
      <c r="AH7" s="26"/>
    </row>
    <row r="8" spans="1:34" x14ac:dyDescent="0.2">
      <c r="A8" s="13" t="s">
        <v>41</v>
      </c>
      <c r="B8" s="14"/>
      <c r="C8" s="19"/>
      <c r="D8" s="20"/>
      <c r="E8" s="20"/>
      <c r="F8" s="21"/>
      <c r="G8" s="19"/>
      <c r="H8" s="20"/>
      <c r="I8" s="20"/>
      <c r="J8" s="21"/>
      <c r="K8" s="165"/>
      <c r="L8" s="166"/>
      <c r="M8" s="166"/>
      <c r="N8" s="167"/>
      <c r="O8" s="162"/>
      <c r="P8" s="163"/>
      <c r="Q8" s="163"/>
      <c r="R8" s="164"/>
      <c r="S8" s="19"/>
      <c r="T8" s="20"/>
      <c r="U8" s="20"/>
      <c r="V8" s="21"/>
      <c r="W8" s="19"/>
      <c r="X8" s="20"/>
      <c r="Y8" s="20"/>
      <c r="Z8" s="21"/>
      <c r="AA8" s="110"/>
      <c r="AB8" s="110"/>
      <c r="AC8" s="44"/>
      <c r="AD8" s="45"/>
      <c r="AE8" s="25"/>
      <c r="AF8" s="40"/>
      <c r="AG8" s="40"/>
      <c r="AH8" s="26"/>
    </row>
    <row r="9" spans="1:34" x14ac:dyDescent="0.2">
      <c r="A9" s="13" t="s">
        <v>251</v>
      </c>
      <c r="B9" s="14"/>
      <c r="C9" s="165" t="s">
        <v>365</v>
      </c>
      <c r="D9" s="166"/>
      <c r="E9" s="166"/>
      <c r="F9" s="167"/>
      <c r="G9" s="162" t="s">
        <v>365</v>
      </c>
      <c r="H9" s="163"/>
      <c r="I9" s="163"/>
      <c r="J9" s="164"/>
      <c r="K9" s="145"/>
      <c r="L9" s="146"/>
      <c r="M9" s="146"/>
      <c r="N9" s="161"/>
      <c r="O9" s="145"/>
      <c r="P9" s="146"/>
      <c r="Q9" s="146"/>
      <c r="R9" s="161"/>
      <c r="S9" s="165" t="s">
        <v>365</v>
      </c>
      <c r="T9" s="166"/>
      <c r="U9" s="166"/>
      <c r="V9" s="167"/>
      <c r="W9" s="162" t="s">
        <v>369</v>
      </c>
      <c r="X9" s="163"/>
      <c r="Y9" s="163"/>
      <c r="Z9" s="164"/>
      <c r="AA9" s="110"/>
      <c r="AB9" s="110"/>
      <c r="AC9" s="45"/>
      <c r="AD9" s="45"/>
      <c r="AE9" s="25"/>
      <c r="AF9" s="40"/>
      <c r="AG9" s="40"/>
      <c r="AH9" s="26"/>
    </row>
    <row r="10" spans="1:34" x14ac:dyDescent="0.2">
      <c r="A10" s="184" t="s">
        <v>52</v>
      </c>
      <c r="B10" s="185"/>
      <c r="C10" s="165" t="s">
        <v>392</v>
      </c>
      <c r="D10" s="166"/>
      <c r="E10" s="166"/>
      <c r="F10" s="167"/>
      <c r="G10" s="162" t="s">
        <v>392</v>
      </c>
      <c r="H10" s="163"/>
      <c r="I10" s="163"/>
      <c r="J10" s="164"/>
      <c r="K10" s="165"/>
      <c r="L10" s="166"/>
      <c r="M10" s="166"/>
      <c r="N10" s="167"/>
      <c r="O10" s="162"/>
      <c r="P10" s="163"/>
      <c r="Q10" s="163"/>
      <c r="R10" s="164"/>
      <c r="S10" s="165" t="s">
        <v>392</v>
      </c>
      <c r="T10" s="166"/>
      <c r="U10" s="166"/>
      <c r="V10" s="167"/>
      <c r="W10" s="162" t="s">
        <v>392</v>
      </c>
      <c r="X10" s="163"/>
      <c r="Y10" s="163"/>
      <c r="Z10" s="164"/>
      <c r="AA10" s="257"/>
      <c r="AB10" s="258"/>
      <c r="AC10" s="110"/>
      <c r="AD10" s="110"/>
      <c r="AE10" s="25"/>
      <c r="AF10" s="40"/>
      <c r="AG10" s="40"/>
      <c r="AH10" s="26"/>
    </row>
    <row r="11" spans="1:34" x14ac:dyDescent="0.2">
      <c r="A11" s="170" t="s">
        <v>11</v>
      </c>
      <c r="B11" s="171"/>
      <c r="C11" s="165" t="s">
        <v>12</v>
      </c>
      <c r="D11" s="166"/>
      <c r="E11" s="166"/>
      <c r="F11" s="167"/>
      <c r="G11" s="162" t="s">
        <v>12</v>
      </c>
      <c r="H11" s="163"/>
      <c r="I11" s="163"/>
      <c r="J11" s="164"/>
      <c r="K11" s="165" t="s">
        <v>12</v>
      </c>
      <c r="L11" s="166"/>
      <c r="M11" s="166"/>
      <c r="N11" s="167"/>
      <c r="O11" s="162" t="s">
        <v>12</v>
      </c>
      <c r="P11" s="163"/>
      <c r="Q11" s="163"/>
      <c r="R11" s="164"/>
      <c r="S11" s="165" t="s">
        <v>12</v>
      </c>
      <c r="T11" s="166"/>
      <c r="U11" s="166"/>
      <c r="V11" s="167"/>
      <c r="W11" s="162" t="s">
        <v>12</v>
      </c>
      <c r="X11" s="163"/>
      <c r="Y11" s="163"/>
      <c r="Z11" s="164"/>
      <c r="AA11" s="110"/>
      <c r="AB11" s="110"/>
      <c r="AC11" s="44"/>
      <c r="AD11" s="45"/>
      <c r="AE11" s="25"/>
      <c r="AF11" s="40"/>
      <c r="AG11" s="40"/>
      <c r="AH11" s="26"/>
    </row>
    <row r="12" spans="1:34" ht="12.75" customHeight="1" x14ac:dyDescent="0.2">
      <c r="A12" s="184" t="s">
        <v>13</v>
      </c>
      <c r="B12" s="185"/>
      <c r="C12" s="165"/>
      <c r="D12" s="166"/>
      <c r="E12" s="166"/>
      <c r="F12" s="167"/>
      <c r="G12" s="145"/>
      <c r="H12" s="146"/>
      <c r="I12" s="146"/>
      <c r="J12" s="161"/>
      <c r="K12" s="145"/>
      <c r="L12" s="146"/>
      <c r="M12" s="146"/>
      <c r="N12" s="161"/>
      <c r="O12" s="145"/>
      <c r="P12" s="146"/>
      <c r="Q12" s="146"/>
      <c r="R12" s="161"/>
      <c r="S12" s="145"/>
      <c r="T12" s="146"/>
      <c r="U12" s="146"/>
      <c r="V12" s="161"/>
      <c r="W12" s="162"/>
      <c r="X12" s="163"/>
      <c r="Y12" s="163"/>
      <c r="Z12" s="164"/>
      <c r="AA12" s="110"/>
      <c r="AB12" s="110"/>
      <c r="AC12" s="44"/>
      <c r="AD12" s="45"/>
      <c r="AE12" s="25"/>
      <c r="AF12" s="40"/>
      <c r="AG12" s="40"/>
      <c r="AH12" s="26"/>
    </row>
    <row r="13" spans="1:34" x14ac:dyDescent="0.2">
      <c r="A13" s="184" t="s">
        <v>15</v>
      </c>
      <c r="B13" s="185"/>
      <c r="C13" s="165"/>
      <c r="D13" s="166"/>
      <c r="E13" s="166"/>
      <c r="F13" s="167"/>
      <c r="G13" s="162"/>
      <c r="H13" s="163"/>
      <c r="I13" s="163"/>
      <c r="J13" s="164"/>
      <c r="K13" s="145"/>
      <c r="L13" s="146"/>
      <c r="M13" s="146"/>
      <c r="N13" s="161"/>
      <c r="O13" s="145"/>
      <c r="P13" s="146"/>
      <c r="Q13" s="146"/>
      <c r="R13" s="161"/>
      <c r="S13" s="165"/>
      <c r="T13" s="166"/>
      <c r="U13" s="166"/>
      <c r="V13" s="167"/>
      <c r="W13" s="162"/>
      <c r="X13" s="163"/>
      <c r="Y13" s="163"/>
      <c r="Z13" s="164"/>
      <c r="AA13" s="108"/>
      <c r="AB13" s="108"/>
      <c r="AC13" s="46"/>
      <c r="AD13" s="47"/>
      <c r="AE13" s="25"/>
      <c r="AF13" s="40"/>
      <c r="AG13" s="40"/>
      <c r="AH13" s="26"/>
    </row>
    <row r="14" spans="1:34" x14ac:dyDescent="0.2">
      <c r="A14" s="184" t="s">
        <v>14</v>
      </c>
      <c r="B14" s="185"/>
      <c r="C14" s="145"/>
      <c r="D14" s="146"/>
      <c r="E14" s="146"/>
      <c r="F14" s="161"/>
      <c r="G14" s="145"/>
      <c r="H14" s="146"/>
      <c r="I14" s="146"/>
      <c r="J14" s="161"/>
      <c r="K14" s="165"/>
      <c r="L14" s="166"/>
      <c r="M14" s="166"/>
      <c r="N14" s="167"/>
      <c r="O14" s="162"/>
      <c r="P14" s="163"/>
      <c r="Q14" s="163"/>
      <c r="R14" s="164"/>
      <c r="S14" s="145"/>
      <c r="T14" s="146"/>
      <c r="U14" s="146"/>
      <c r="V14" s="161"/>
      <c r="W14" s="145"/>
      <c r="X14" s="146"/>
      <c r="Y14" s="146"/>
      <c r="Z14" s="161"/>
      <c r="AA14" s="20"/>
      <c r="AB14" s="20"/>
      <c r="AC14" s="20"/>
      <c r="AD14" s="20"/>
      <c r="AE14" s="25"/>
      <c r="AF14" s="40"/>
      <c r="AG14" s="40"/>
      <c r="AH14" s="26"/>
    </row>
    <row r="15" spans="1:34" ht="15" customHeight="1" x14ac:dyDescent="0.2">
      <c r="A15" s="2"/>
      <c r="B15" s="2"/>
      <c r="C15" s="177" t="s">
        <v>31</v>
      </c>
      <c r="D15" s="178"/>
      <c r="E15" s="177" t="s">
        <v>32</v>
      </c>
      <c r="F15" s="178"/>
      <c r="G15" s="177" t="s">
        <v>31</v>
      </c>
      <c r="H15" s="178"/>
      <c r="I15" s="177" t="s">
        <v>32</v>
      </c>
      <c r="J15" s="178"/>
      <c r="K15" s="177" t="s">
        <v>31</v>
      </c>
      <c r="L15" s="178"/>
      <c r="M15" s="177" t="s">
        <v>32</v>
      </c>
      <c r="N15" s="178"/>
      <c r="O15" s="177" t="s">
        <v>31</v>
      </c>
      <c r="P15" s="178"/>
      <c r="Q15" s="177" t="s">
        <v>32</v>
      </c>
      <c r="R15" s="178"/>
      <c r="S15" s="177" t="s">
        <v>31</v>
      </c>
      <c r="T15" s="178"/>
      <c r="U15" s="177"/>
      <c r="V15" s="178"/>
      <c r="W15" s="177" t="s">
        <v>31</v>
      </c>
      <c r="X15" s="178"/>
      <c r="Y15" s="177" t="s">
        <v>32</v>
      </c>
      <c r="Z15" s="178"/>
      <c r="AA15" s="177" t="s">
        <v>19</v>
      </c>
      <c r="AB15" s="178"/>
      <c r="AC15" s="177" t="s">
        <v>51</v>
      </c>
      <c r="AD15" s="252"/>
      <c r="AE15" s="238" t="s">
        <v>37</v>
      </c>
      <c r="AF15" s="239"/>
      <c r="AG15" s="244" t="s">
        <v>16</v>
      </c>
      <c r="AH15" s="244" t="s">
        <v>17</v>
      </c>
    </row>
    <row r="16" spans="1:34" ht="15" customHeight="1" x14ac:dyDescent="0.2">
      <c r="A16" s="2"/>
      <c r="B16" s="2"/>
      <c r="C16" s="174" t="s">
        <v>382</v>
      </c>
      <c r="D16" s="175"/>
      <c r="E16" s="174" t="s">
        <v>383</v>
      </c>
      <c r="F16" s="175"/>
      <c r="G16" s="174" t="s">
        <v>384</v>
      </c>
      <c r="H16" s="175"/>
      <c r="I16" s="174" t="s">
        <v>385</v>
      </c>
      <c r="J16" s="175"/>
      <c r="K16" s="174" t="s">
        <v>408</v>
      </c>
      <c r="L16" s="175"/>
      <c r="M16" s="174" t="s">
        <v>409</v>
      </c>
      <c r="N16" s="175"/>
      <c r="O16" s="174" t="s">
        <v>396</v>
      </c>
      <c r="P16" s="175"/>
      <c r="Q16" s="174" t="s">
        <v>397</v>
      </c>
      <c r="R16" s="175"/>
      <c r="S16" s="174" t="s">
        <v>401</v>
      </c>
      <c r="T16" s="175"/>
      <c r="U16" s="174"/>
      <c r="V16" s="175"/>
      <c r="W16" s="174" t="s">
        <v>388</v>
      </c>
      <c r="X16" s="175"/>
      <c r="Y16" s="174" t="s">
        <v>389</v>
      </c>
      <c r="Z16" s="175"/>
      <c r="AA16" s="174" t="s">
        <v>255</v>
      </c>
      <c r="AB16" s="175"/>
      <c r="AC16" s="174" t="s">
        <v>257</v>
      </c>
      <c r="AD16" s="253"/>
      <c r="AE16" s="240"/>
      <c r="AF16" s="241"/>
      <c r="AG16" s="147"/>
      <c r="AH16" s="147"/>
    </row>
    <row r="17" spans="1:34" ht="15" customHeight="1" x14ac:dyDescent="0.2">
      <c r="A17" s="2"/>
      <c r="B17" s="2"/>
      <c r="C17" s="177" t="s">
        <v>20</v>
      </c>
      <c r="D17" s="178"/>
      <c r="E17" s="177" t="s">
        <v>20</v>
      </c>
      <c r="F17" s="178"/>
      <c r="G17" s="177" t="s">
        <v>20</v>
      </c>
      <c r="H17" s="178"/>
      <c r="I17" s="177" t="s">
        <v>20</v>
      </c>
      <c r="J17" s="178"/>
      <c r="K17" s="177" t="s">
        <v>20</v>
      </c>
      <c r="L17" s="178"/>
      <c r="M17" s="177" t="s">
        <v>20</v>
      </c>
      <c r="N17" s="178"/>
      <c r="O17" s="177" t="s">
        <v>20</v>
      </c>
      <c r="P17" s="178"/>
      <c r="Q17" s="177" t="s">
        <v>20</v>
      </c>
      <c r="R17" s="178"/>
      <c r="S17" s="177" t="s">
        <v>20</v>
      </c>
      <c r="T17" s="178"/>
      <c r="U17" s="177"/>
      <c r="V17" s="178"/>
      <c r="W17" s="177" t="s">
        <v>20</v>
      </c>
      <c r="X17" s="178"/>
      <c r="Y17" s="177" t="s">
        <v>20</v>
      </c>
      <c r="Z17" s="178"/>
      <c r="AA17" s="177" t="s">
        <v>20</v>
      </c>
      <c r="AB17" s="178"/>
      <c r="AC17" s="177" t="s">
        <v>20</v>
      </c>
      <c r="AD17" s="252"/>
      <c r="AE17" s="240"/>
      <c r="AF17" s="241"/>
      <c r="AG17" s="147"/>
      <c r="AH17" s="147"/>
    </row>
    <row r="18" spans="1:34" ht="15" customHeight="1" x14ac:dyDescent="0.2">
      <c r="A18" s="2"/>
      <c r="B18" s="2"/>
      <c r="C18" s="177" t="s">
        <v>64</v>
      </c>
      <c r="D18" s="178"/>
      <c r="E18" s="177" t="s">
        <v>65</v>
      </c>
      <c r="F18" s="178"/>
      <c r="G18" s="177" t="s">
        <v>63</v>
      </c>
      <c r="H18" s="178"/>
      <c r="I18" s="177" t="s">
        <v>66</v>
      </c>
      <c r="J18" s="178"/>
      <c r="K18" s="177" t="s">
        <v>64</v>
      </c>
      <c r="L18" s="178"/>
      <c r="M18" s="177" t="s">
        <v>65</v>
      </c>
      <c r="N18" s="178"/>
      <c r="O18" s="177" t="s">
        <v>63</v>
      </c>
      <c r="P18" s="178"/>
      <c r="Q18" s="177" t="s">
        <v>66</v>
      </c>
      <c r="R18" s="178"/>
      <c r="S18" s="177" t="s">
        <v>402</v>
      </c>
      <c r="T18" s="178"/>
      <c r="U18" s="177"/>
      <c r="V18" s="178"/>
      <c r="W18" s="177" t="s">
        <v>358</v>
      </c>
      <c r="X18" s="178"/>
      <c r="Y18" s="177" t="s">
        <v>359</v>
      </c>
      <c r="Z18" s="178"/>
      <c r="AA18" s="177" t="s">
        <v>254</v>
      </c>
      <c r="AB18" s="178"/>
      <c r="AC18" s="177" t="s">
        <v>253</v>
      </c>
      <c r="AD18" s="252"/>
      <c r="AE18" s="240"/>
      <c r="AF18" s="241"/>
      <c r="AG18" s="147"/>
      <c r="AH18" s="147"/>
    </row>
    <row r="19" spans="1:34" x14ac:dyDescent="0.2">
      <c r="A19" s="2"/>
      <c r="B19" s="2"/>
      <c r="C19" s="217" t="s">
        <v>23</v>
      </c>
      <c r="D19" s="225"/>
      <c r="E19" s="180" t="s">
        <v>53</v>
      </c>
      <c r="F19" s="180"/>
      <c r="G19" s="217" t="s">
        <v>23</v>
      </c>
      <c r="H19" s="225"/>
      <c r="I19" s="180" t="s">
        <v>53</v>
      </c>
      <c r="J19" s="180"/>
      <c r="K19" s="217" t="s">
        <v>23</v>
      </c>
      <c r="L19" s="225"/>
      <c r="M19" s="180" t="s">
        <v>53</v>
      </c>
      <c r="N19" s="180"/>
      <c r="O19" s="217" t="s">
        <v>23</v>
      </c>
      <c r="P19" s="225"/>
      <c r="Q19" s="180" t="s">
        <v>53</v>
      </c>
      <c r="R19" s="180"/>
      <c r="S19" s="217" t="s">
        <v>23</v>
      </c>
      <c r="T19" s="225"/>
      <c r="U19" s="180"/>
      <c r="V19" s="180"/>
      <c r="W19" s="217" t="s">
        <v>23</v>
      </c>
      <c r="X19" s="225"/>
      <c r="Y19" s="180" t="s">
        <v>53</v>
      </c>
      <c r="Z19" s="180"/>
      <c r="AA19" s="217" t="s">
        <v>19</v>
      </c>
      <c r="AB19" s="225"/>
      <c r="AC19" s="217" t="s">
        <v>54</v>
      </c>
      <c r="AD19" s="218"/>
      <c r="AE19" s="240"/>
      <c r="AF19" s="241"/>
      <c r="AG19" s="147"/>
      <c r="AH19" s="147"/>
    </row>
    <row r="20" spans="1:34" ht="27.95" customHeight="1" x14ac:dyDescent="0.2">
      <c r="A20" s="2"/>
      <c r="B20" s="2"/>
      <c r="C20" s="219"/>
      <c r="D20" s="226"/>
      <c r="E20" s="180"/>
      <c r="F20" s="180"/>
      <c r="G20" s="219"/>
      <c r="H20" s="226"/>
      <c r="I20" s="180"/>
      <c r="J20" s="180"/>
      <c r="K20" s="219"/>
      <c r="L20" s="226"/>
      <c r="M20" s="180"/>
      <c r="N20" s="180"/>
      <c r="O20" s="219"/>
      <c r="P20" s="226"/>
      <c r="Q20" s="180"/>
      <c r="R20" s="180"/>
      <c r="S20" s="219"/>
      <c r="T20" s="226"/>
      <c r="U20" s="180"/>
      <c r="V20" s="180"/>
      <c r="W20" s="219"/>
      <c r="X20" s="226"/>
      <c r="Y20" s="180"/>
      <c r="Z20" s="180"/>
      <c r="AA20" s="219"/>
      <c r="AB20" s="226"/>
      <c r="AC20" s="219"/>
      <c r="AD20" s="220"/>
      <c r="AE20" s="242"/>
      <c r="AF20" s="243"/>
      <c r="AG20" s="148"/>
      <c r="AH20" s="148"/>
    </row>
    <row r="21" spans="1:34" ht="27.95" customHeight="1" x14ac:dyDescent="0.2">
      <c r="A21" s="2"/>
      <c r="B21" s="2"/>
      <c r="C21" s="172"/>
      <c r="D21" s="173"/>
      <c r="E21" s="172"/>
      <c r="F21" s="173"/>
      <c r="G21" s="170"/>
      <c r="H21" s="171"/>
      <c r="I21" s="170"/>
      <c r="J21" s="171"/>
      <c r="K21" s="172"/>
      <c r="L21" s="173"/>
      <c r="M21" s="172"/>
      <c r="N21" s="173"/>
      <c r="O21" s="170"/>
      <c r="P21" s="171"/>
      <c r="Q21" s="170"/>
      <c r="R21" s="171"/>
      <c r="S21" s="172"/>
      <c r="T21" s="173"/>
      <c r="U21" s="172"/>
      <c r="V21" s="173"/>
      <c r="W21" s="170"/>
      <c r="X21" s="171"/>
      <c r="Y21" s="170"/>
      <c r="Z21" s="171"/>
      <c r="AA21" s="126"/>
      <c r="AB21" s="126"/>
      <c r="AC21" s="172"/>
      <c r="AD21" s="173"/>
      <c r="AE21" s="186"/>
      <c r="AF21" s="187"/>
      <c r="AG21" s="12"/>
      <c r="AH21" s="3"/>
    </row>
    <row r="22" spans="1:34" x14ac:dyDescent="0.2">
      <c r="A22" s="2"/>
      <c r="B22" s="2"/>
      <c r="C22" s="172"/>
      <c r="D22" s="173"/>
      <c r="E22" s="172"/>
      <c r="F22" s="173"/>
      <c r="G22" s="170"/>
      <c r="H22" s="171"/>
      <c r="I22" s="170"/>
      <c r="J22" s="171"/>
      <c r="K22" s="172"/>
      <c r="L22" s="173"/>
      <c r="M22" s="172"/>
      <c r="N22" s="173"/>
      <c r="O22" s="170"/>
      <c r="P22" s="171"/>
      <c r="Q22" s="170"/>
      <c r="R22" s="171"/>
      <c r="S22" s="172"/>
      <c r="T22" s="173"/>
      <c r="U22" s="172"/>
      <c r="V22" s="173"/>
      <c r="W22" s="170"/>
      <c r="X22" s="171"/>
      <c r="Y22" s="170"/>
      <c r="Z22" s="171"/>
      <c r="AA22" s="126"/>
      <c r="AB22" s="126"/>
      <c r="AC22" s="172"/>
      <c r="AD22" s="173"/>
      <c r="AE22" s="170"/>
      <c r="AF22" s="171"/>
      <c r="AG22" s="12"/>
      <c r="AH22" s="3"/>
    </row>
    <row r="23" spans="1:34" x14ac:dyDescent="0.2">
      <c r="A23" s="2"/>
      <c r="B23" s="2"/>
      <c r="C23" s="35"/>
      <c r="D23" s="36"/>
      <c r="E23" s="35"/>
      <c r="F23" s="36"/>
      <c r="G23" s="170"/>
      <c r="H23" s="171"/>
      <c r="I23" s="170"/>
      <c r="J23" s="171"/>
      <c r="K23" s="35"/>
      <c r="L23" s="36"/>
      <c r="M23" s="35"/>
      <c r="N23" s="36"/>
      <c r="O23" s="33"/>
      <c r="P23" s="34"/>
      <c r="Q23" s="33"/>
      <c r="R23" s="34"/>
      <c r="S23" s="35"/>
      <c r="T23" s="36"/>
      <c r="U23" s="35"/>
      <c r="V23" s="36"/>
      <c r="W23" s="170"/>
      <c r="X23" s="171"/>
      <c r="Y23" s="170"/>
      <c r="Z23" s="171"/>
      <c r="AA23" s="126"/>
      <c r="AB23" s="126"/>
      <c r="AC23" s="35"/>
      <c r="AD23" s="36"/>
      <c r="AE23" s="33"/>
      <c r="AF23" s="34"/>
      <c r="AG23" s="12"/>
      <c r="AH23" s="3"/>
    </row>
    <row r="24" spans="1:34" x14ac:dyDescent="0.2">
      <c r="A24" s="2"/>
      <c r="B24" s="2"/>
      <c r="C24" s="172"/>
      <c r="D24" s="173"/>
      <c r="E24" s="172"/>
      <c r="F24" s="173"/>
      <c r="G24" s="170"/>
      <c r="H24" s="171"/>
      <c r="I24" s="170"/>
      <c r="J24" s="171"/>
      <c r="K24" s="172"/>
      <c r="L24" s="173"/>
      <c r="M24" s="172"/>
      <c r="N24" s="173"/>
      <c r="O24" s="170"/>
      <c r="P24" s="171"/>
      <c r="Q24" s="170"/>
      <c r="R24" s="171"/>
      <c r="S24" s="172"/>
      <c r="T24" s="173"/>
      <c r="U24" s="172"/>
      <c r="V24" s="173"/>
      <c r="W24" s="170"/>
      <c r="X24" s="171"/>
      <c r="Y24" s="170"/>
      <c r="Z24" s="171"/>
      <c r="AA24" s="126"/>
      <c r="AB24" s="126"/>
      <c r="AC24" s="172"/>
      <c r="AD24" s="173"/>
      <c r="AE24" s="170"/>
      <c r="AF24" s="171"/>
      <c r="AG24" s="12"/>
      <c r="AH24" s="3"/>
    </row>
    <row r="25" spans="1:34" x14ac:dyDescent="0.2">
      <c r="A25" s="2"/>
      <c r="B25" s="2"/>
      <c r="C25" s="35"/>
      <c r="D25" s="36"/>
      <c r="E25" s="35"/>
      <c r="F25" s="36"/>
      <c r="G25" s="170"/>
      <c r="H25" s="171"/>
      <c r="I25" s="170"/>
      <c r="J25" s="171"/>
      <c r="K25" s="35"/>
      <c r="L25" s="36"/>
      <c r="M25" s="35"/>
      <c r="N25" s="36"/>
      <c r="O25" s="33"/>
      <c r="P25" s="34"/>
      <c r="Q25" s="33"/>
      <c r="R25" s="34"/>
      <c r="S25" s="35"/>
      <c r="T25" s="36"/>
      <c r="U25" s="35"/>
      <c r="V25" s="36"/>
      <c r="W25" s="170"/>
      <c r="X25" s="171"/>
      <c r="Y25" s="170"/>
      <c r="Z25" s="171"/>
      <c r="AA25" s="126"/>
      <c r="AB25" s="126"/>
      <c r="AC25" s="35"/>
      <c r="AD25" s="36"/>
      <c r="AE25" s="33"/>
      <c r="AF25" s="34"/>
      <c r="AG25" s="12"/>
      <c r="AH25" s="3"/>
    </row>
    <row r="26" spans="1:34" x14ac:dyDescent="0.2">
      <c r="A26" s="2"/>
      <c r="B26" s="2"/>
      <c r="C26" s="172"/>
      <c r="D26" s="173"/>
      <c r="E26" s="172"/>
      <c r="F26" s="173"/>
      <c r="G26" s="170"/>
      <c r="H26" s="171"/>
      <c r="I26" s="170"/>
      <c r="J26" s="171"/>
      <c r="K26" s="172"/>
      <c r="L26" s="173"/>
      <c r="M26" s="172"/>
      <c r="N26" s="173"/>
      <c r="O26" s="170"/>
      <c r="P26" s="171"/>
      <c r="Q26" s="170"/>
      <c r="R26" s="171"/>
      <c r="S26" s="172"/>
      <c r="T26" s="173"/>
      <c r="U26" s="172"/>
      <c r="V26" s="173"/>
      <c r="W26" s="170"/>
      <c r="X26" s="171"/>
      <c r="Y26" s="170"/>
      <c r="Z26" s="171"/>
      <c r="AA26" s="126"/>
      <c r="AB26" s="126"/>
      <c r="AC26" s="172"/>
      <c r="AD26" s="173"/>
      <c r="AE26" s="170"/>
      <c r="AF26" s="171"/>
      <c r="AG26" s="12"/>
      <c r="AH26" s="3"/>
    </row>
    <row r="27" spans="1:34" x14ac:dyDescent="0.2">
      <c r="A27" s="2"/>
      <c r="B27" s="2"/>
      <c r="C27" s="172"/>
      <c r="D27" s="173"/>
      <c r="E27" s="172"/>
      <c r="F27" s="173"/>
      <c r="G27" s="170"/>
      <c r="H27" s="171"/>
      <c r="I27" s="170"/>
      <c r="J27" s="171"/>
      <c r="K27" s="172"/>
      <c r="L27" s="173"/>
      <c r="M27" s="172"/>
      <c r="N27" s="173"/>
      <c r="O27" s="170"/>
      <c r="P27" s="171"/>
      <c r="Q27" s="170"/>
      <c r="R27" s="171"/>
      <c r="S27" s="172"/>
      <c r="T27" s="173"/>
      <c r="U27" s="172"/>
      <c r="V27" s="173"/>
      <c r="W27" s="170"/>
      <c r="X27" s="171"/>
      <c r="Y27" s="170"/>
      <c r="Z27" s="171"/>
      <c r="AA27" s="126"/>
      <c r="AB27" s="126"/>
      <c r="AC27" s="172"/>
      <c r="AD27" s="173"/>
      <c r="AE27" s="170"/>
      <c r="AF27" s="171"/>
      <c r="AG27" s="12"/>
      <c r="AH27" s="3"/>
    </row>
    <row r="28" spans="1:34" x14ac:dyDescent="0.2">
      <c r="A28" s="10" t="s">
        <v>25</v>
      </c>
      <c r="B28" s="2"/>
      <c r="C28" s="172"/>
      <c r="D28" s="173"/>
      <c r="E28" s="172"/>
      <c r="F28" s="173"/>
      <c r="G28" s="170"/>
      <c r="H28" s="171"/>
      <c r="I28" s="170"/>
      <c r="J28" s="171"/>
      <c r="K28" s="172"/>
      <c r="L28" s="173"/>
      <c r="M28" s="172"/>
      <c r="N28" s="173"/>
      <c r="O28" s="170"/>
      <c r="P28" s="171"/>
      <c r="Q28" s="170"/>
      <c r="R28" s="171"/>
      <c r="S28" s="172"/>
      <c r="T28" s="173"/>
      <c r="U28" s="172"/>
      <c r="V28" s="173"/>
      <c r="W28" s="170"/>
      <c r="X28" s="171"/>
      <c r="Y28" s="170"/>
      <c r="Z28" s="171"/>
      <c r="AA28" s="126"/>
      <c r="AB28" s="126"/>
      <c r="AC28" s="172"/>
      <c r="AD28" s="173"/>
      <c r="AE28" s="170"/>
      <c r="AF28" s="171"/>
      <c r="AG28" s="12"/>
      <c r="AH28" s="3"/>
    </row>
    <row r="29" spans="1:34" x14ac:dyDescent="0.2">
      <c r="A29" s="8"/>
      <c r="B29" s="2"/>
      <c r="C29" s="172"/>
      <c r="D29" s="173"/>
      <c r="E29" s="172"/>
      <c r="F29" s="173"/>
      <c r="G29" s="33"/>
      <c r="H29" s="34"/>
      <c r="I29" s="33"/>
      <c r="J29" s="34"/>
      <c r="K29" s="172"/>
      <c r="L29" s="173"/>
      <c r="M29" s="172"/>
      <c r="N29" s="173"/>
      <c r="O29" s="170"/>
      <c r="P29" s="171"/>
      <c r="Q29" s="170"/>
      <c r="R29" s="171"/>
      <c r="S29" s="172"/>
      <c r="T29" s="173"/>
      <c r="U29" s="172"/>
      <c r="V29" s="173"/>
      <c r="W29" s="33"/>
      <c r="X29" s="34"/>
      <c r="Y29" s="33"/>
      <c r="Z29" s="34"/>
      <c r="AA29" s="126"/>
      <c r="AB29" s="126"/>
      <c r="AC29" s="172"/>
      <c r="AD29" s="173"/>
      <c r="AE29" s="170"/>
      <c r="AF29" s="171"/>
      <c r="AG29" s="12"/>
      <c r="AH29" s="3"/>
    </row>
    <row r="30" spans="1:34" x14ac:dyDescent="0.2">
      <c r="A30" s="8" t="s">
        <v>26</v>
      </c>
      <c r="B30" s="11"/>
      <c r="C30" s="172"/>
      <c r="D30" s="173"/>
      <c r="E30" s="172"/>
      <c r="F30" s="173"/>
      <c r="G30" s="170"/>
      <c r="H30" s="171"/>
      <c r="I30" s="170"/>
      <c r="J30" s="171"/>
      <c r="K30" s="172"/>
      <c r="L30" s="173"/>
      <c r="M30" s="172"/>
      <c r="N30" s="173"/>
      <c r="O30" s="170"/>
      <c r="P30" s="171"/>
      <c r="Q30" s="170"/>
      <c r="R30" s="171"/>
      <c r="S30" s="172"/>
      <c r="T30" s="173"/>
      <c r="U30" s="172"/>
      <c r="V30" s="173"/>
      <c r="W30" s="170"/>
      <c r="X30" s="171"/>
      <c r="Y30" s="170"/>
      <c r="Z30" s="171"/>
      <c r="AA30" s="126"/>
      <c r="AB30" s="126"/>
      <c r="AC30" s="172"/>
      <c r="AD30" s="173"/>
      <c r="AE30" s="170"/>
      <c r="AF30" s="171"/>
      <c r="AG30" s="12"/>
      <c r="AH30" s="3"/>
    </row>
    <row r="31" spans="1:34" x14ac:dyDescent="0.2">
      <c r="A31" s="8" t="s">
        <v>258</v>
      </c>
      <c r="B31" s="2"/>
      <c r="C31" s="172"/>
      <c r="D31" s="173"/>
      <c r="E31" s="172"/>
      <c r="F31" s="173"/>
      <c r="G31" s="33"/>
      <c r="H31" s="34"/>
      <c r="I31" s="33"/>
      <c r="J31" s="34"/>
      <c r="K31" s="172"/>
      <c r="L31" s="173"/>
      <c r="M31" s="172"/>
      <c r="N31" s="173"/>
      <c r="O31" s="170"/>
      <c r="P31" s="171"/>
      <c r="Q31" s="170"/>
      <c r="R31" s="171"/>
      <c r="S31" s="172"/>
      <c r="T31" s="173"/>
      <c r="U31" s="172"/>
      <c r="V31" s="173"/>
      <c r="W31" s="33"/>
      <c r="X31" s="34"/>
      <c r="Y31" s="33"/>
      <c r="Z31" s="34"/>
      <c r="AA31" s="126"/>
      <c r="AB31" s="126"/>
      <c r="AC31" s="172"/>
      <c r="AD31" s="173"/>
      <c r="AE31" s="170"/>
      <c r="AF31" s="171"/>
      <c r="AG31" s="12"/>
      <c r="AH31" s="3"/>
    </row>
    <row r="32" spans="1:34" x14ac:dyDescent="0.2">
      <c r="A32" s="8"/>
      <c r="B32" s="2"/>
      <c r="C32" s="172"/>
      <c r="D32" s="173"/>
      <c r="E32" s="172"/>
      <c r="F32" s="173"/>
      <c r="G32" s="170"/>
      <c r="H32" s="171"/>
      <c r="I32" s="170"/>
      <c r="J32" s="171"/>
      <c r="K32" s="172"/>
      <c r="L32" s="173"/>
      <c r="M32" s="172"/>
      <c r="N32" s="173"/>
      <c r="O32" s="170"/>
      <c r="P32" s="171"/>
      <c r="Q32" s="170"/>
      <c r="R32" s="171"/>
      <c r="S32" s="172"/>
      <c r="T32" s="173"/>
      <c r="U32" s="172"/>
      <c r="V32" s="173"/>
      <c r="W32" s="170"/>
      <c r="X32" s="171"/>
      <c r="Y32" s="170"/>
      <c r="Z32" s="171"/>
      <c r="AA32" s="126"/>
      <c r="AB32" s="126"/>
      <c r="AC32" s="172"/>
      <c r="AD32" s="173"/>
      <c r="AE32" s="170"/>
      <c r="AF32" s="171"/>
      <c r="AG32" s="12"/>
      <c r="AH32" s="3"/>
    </row>
    <row r="33" spans="1:34" x14ac:dyDescent="0.2">
      <c r="A33" s="8" t="s">
        <v>57</v>
      </c>
      <c r="B33" s="2"/>
      <c r="C33" s="172"/>
      <c r="D33" s="173"/>
      <c r="E33" s="172"/>
      <c r="F33" s="173"/>
      <c r="G33" s="170"/>
      <c r="H33" s="171"/>
      <c r="I33" s="170"/>
      <c r="J33" s="171"/>
      <c r="K33" s="172"/>
      <c r="L33" s="173"/>
      <c r="M33" s="172"/>
      <c r="N33" s="173"/>
      <c r="O33" s="170"/>
      <c r="P33" s="171"/>
      <c r="Q33" s="170"/>
      <c r="R33" s="171"/>
      <c r="S33" s="172"/>
      <c r="T33" s="173"/>
      <c r="U33" s="172"/>
      <c r="V33" s="173"/>
      <c r="W33" s="170"/>
      <c r="X33" s="171"/>
      <c r="Y33" s="170"/>
      <c r="Z33" s="171"/>
      <c r="AA33" s="126"/>
      <c r="AB33" s="126"/>
      <c r="AC33" s="172"/>
      <c r="AD33" s="173"/>
      <c r="AE33" s="170"/>
      <c r="AF33" s="171"/>
      <c r="AG33" s="12"/>
      <c r="AH33" s="3"/>
    </row>
    <row r="34" spans="1:34" x14ac:dyDescent="0.2">
      <c r="A34" s="8" t="s">
        <v>58</v>
      </c>
      <c r="B34" s="11"/>
      <c r="C34" s="172"/>
      <c r="D34" s="173"/>
      <c r="E34" s="172"/>
      <c r="F34" s="173"/>
      <c r="G34" s="170"/>
      <c r="H34" s="171"/>
      <c r="I34" s="170"/>
      <c r="J34" s="171"/>
      <c r="K34" s="172"/>
      <c r="L34" s="173"/>
      <c r="M34" s="172"/>
      <c r="N34" s="173"/>
      <c r="O34" s="170"/>
      <c r="P34" s="171"/>
      <c r="Q34" s="170"/>
      <c r="R34" s="171"/>
      <c r="S34" s="172"/>
      <c r="T34" s="173"/>
      <c r="U34" s="172"/>
      <c r="V34" s="173"/>
      <c r="W34" s="170"/>
      <c r="X34" s="171"/>
      <c r="Y34" s="170"/>
      <c r="Z34" s="171"/>
      <c r="AA34" s="126"/>
      <c r="AB34" s="126"/>
      <c r="AC34" s="172"/>
      <c r="AD34" s="173"/>
      <c r="AE34" s="170"/>
      <c r="AF34" s="171"/>
      <c r="AG34" s="12"/>
      <c r="AH34" s="3"/>
    </row>
    <row r="35" spans="1:34" x14ac:dyDescent="0.2">
      <c r="A35" s="8"/>
      <c r="B35" s="2"/>
      <c r="C35" s="172"/>
      <c r="D35" s="173"/>
      <c r="E35" s="172"/>
      <c r="F35" s="173"/>
      <c r="G35" s="170"/>
      <c r="H35" s="171"/>
      <c r="I35" s="170"/>
      <c r="J35" s="171"/>
      <c r="K35" s="172"/>
      <c r="L35" s="173"/>
      <c r="M35" s="172"/>
      <c r="N35" s="173"/>
      <c r="O35" s="170"/>
      <c r="P35" s="171"/>
      <c r="Q35" s="170"/>
      <c r="R35" s="171"/>
      <c r="S35" s="172"/>
      <c r="T35" s="173"/>
      <c r="U35" s="172"/>
      <c r="V35" s="173"/>
      <c r="W35" s="170"/>
      <c r="X35" s="171"/>
      <c r="Y35" s="170"/>
      <c r="Z35" s="171"/>
      <c r="AA35" s="126"/>
      <c r="AB35" s="126"/>
      <c r="AC35" s="172"/>
      <c r="AD35" s="173"/>
      <c r="AE35" s="170"/>
      <c r="AF35" s="171"/>
      <c r="AG35" s="12"/>
      <c r="AH35" s="3"/>
    </row>
    <row r="36" spans="1:34" x14ac:dyDescent="0.2">
      <c r="A36" s="8" t="s">
        <v>56</v>
      </c>
      <c r="B36" s="2"/>
      <c r="C36" s="172"/>
      <c r="D36" s="173"/>
      <c r="E36" s="172"/>
      <c r="F36" s="173"/>
      <c r="G36" s="170"/>
      <c r="H36" s="171"/>
      <c r="I36" s="170"/>
      <c r="J36" s="171"/>
      <c r="K36" s="172"/>
      <c r="L36" s="173"/>
      <c r="M36" s="172"/>
      <c r="N36" s="173"/>
      <c r="O36" s="170"/>
      <c r="P36" s="171"/>
      <c r="Q36" s="170"/>
      <c r="R36" s="171"/>
      <c r="S36" s="172"/>
      <c r="T36" s="173"/>
      <c r="U36" s="172"/>
      <c r="V36" s="173"/>
      <c r="W36" s="170"/>
      <c r="X36" s="171"/>
      <c r="Y36" s="170"/>
      <c r="Z36" s="171"/>
      <c r="AA36" s="126"/>
      <c r="AB36" s="126"/>
      <c r="AC36" s="172"/>
      <c r="AD36" s="173"/>
      <c r="AE36" s="170"/>
      <c r="AF36" s="171"/>
      <c r="AG36" s="12"/>
      <c r="AH36" s="3"/>
    </row>
    <row r="37" spans="1:34" x14ac:dyDescent="0.2">
      <c r="A37" s="8" t="s">
        <v>42</v>
      </c>
      <c r="B37" s="2"/>
      <c r="C37" s="172"/>
      <c r="D37" s="173"/>
      <c r="E37" s="172"/>
      <c r="F37" s="173"/>
      <c r="G37" s="170"/>
      <c r="H37" s="171"/>
      <c r="I37" s="170"/>
      <c r="J37" s="171"/>
      <c r="K37" s="172"/>
      <c r="L37" s="173"/>
      <c r="M37" s="172"/>
      <c r="N37" s="173"/>
      <c r="O37" s="170"/>
      <c r="P37" s="171"/>
      <c r="Q37" s="170"/>
      <c r="R37" s="171"/>
      <c r="S37" s="172"/>
      <c r="T37" s="173"/>
      <c r="U37" s="172"/>
      <c r="V37" s="173"/>
      <c r="W37" s="170"/>
      <c r="X37" s="171"/>
      <c r="Y37" s="170"/>
      <c r="Z37" s="171"/>
      <c r="AA37" s="126"/>
      <c r="AB37" s="126"/>
      <c r="AC37" s="172"/>
      <c r="AD37" s="173"/>
      <c r="AE37" s="170"/>
      <c r="AF37" s="171"/>
      <c r="AG37" s="12"/>
      <c r="AH37" s="3"/>
    </row>
    <row r="38" spans="1:34" x14ac:dyDescent="0.2">
      <c r="A38" s="8"/>
      <c r="B38" s="2"/>
      <c r="C38" s="172"/>
      <c r="D38" s="173"/>
      <c r="E38" s="172"/>
      <c r="F38" s="173"/>
      <c r="G38" s="170"/>
      <c r="H38" s="171"/>
      <c r="I38" s="170"/>
      <c r="J38" s="171"/>
      <c r="K38" s="172"/>
      <c r="L38" s="173"/>
      <c r="M38" s="172"/>
      <c r="N38" s="173"/>
      <c r="O38" s="170"/>
      <c r="P38" s="171"/>
      <c r="Q38" s="170"/>
      <c r="R38" s="171"/>
      <c r="S38" s="172"/>
      <c r="T38" s="173"/>
      <c r="U38" s="172"/>
      <c r="V38" s="173"/>
      <c r="W38" s="170"/>
      <c r="X38" s="171"/>
      <c r="Y38" s="170"/>
      <c r="Z38" s="171"/>
      <c r="AA38" s="126"/>
      <c r="AB38" s="126"/>
      <c r="AC38" s="172"/>
      <c r="AD38" s="173"/>
      <c r="AE38" s="170"/>
      <c r="AF38" s="171"/>
      <c r="AG38" s="12"/>
      <c r="AH38" s="3"/>
    </row>
    <row r="39" spans="1:34" x14ac:dyDescent="0.2">
      <c r="A39" s="8" t="s">
        <v>59</v>
      </c>
      <c r="B39" s="2"/>
      <c r="C39" s="172"/>
      <c r="D39" s="173"/>
      <c r="E39" s="172"/>
      <c r="F39" s="173"/>
      <c r="G39" s="170"/>
      <c r="H39" s="171"/>
      <c r="I39" s="170"/>
      <c r="J39" s="171"/>
      <c r="K39" s="172"/>
      <c r="L39" s="173"/>
      <c r="M39" s="172"/>
      <c r="N39" s="173"/>
      <c r="O39" s="170"/>
      <c r="P39" s="171"/>
      <c r="Q39" s="170"/>
      <c r="R39" s="171"/>
      <c r="S39" s="172"/>
      <c r="T39" s="173"/>
      <c r="U39" s="172"/>
      <c r="V39" s="173"/>
      <c r="W39" s="170"/>
      <c r="X39" s="171"/>
      <c r="Y39" s="170"/>
      <c r="Z39" s="171"/>
      <c r="AA39" s="126"/>
      <c r="AB39" s="126"/>
      <c r="AC39" s="172"/>
      <c r="AD39" s="173"/>
      <c r="AE39" s="170"/>
      <c r="AF39" s="171"/>
      <c r="AG39" s="12"/>
      <c r="AH39" s="3"/>
    </row>
    <row r="40" spans="1:34" x14ac:dyDescent="0.2">
      <c r="A40" s="8" t="s">
        <v>43</v>
      </c>
      <c r="B40" s="2"/>
      <c r="C40" s="172"/>
      <c r="D40" s="173"/>
      <c r="E40" s="172"/>
      <c r="F40" s="173"/>
      <c r="G40" s="170"/>
      <c r="H40" s="171"/>
      <c r="I40" s="170"/>
      <c r="J40" s="171"/>
      <c r="K40" s="172"/>
      <c r="L40" s="173"/>
      <c r="M40" s="172"/>
      <c r="N40" s="173"/>
      <c r="O40" s="170"/>
      <c r="P40" s="171"/>
      <c r="Q40" s="170"/>
      <c r="R40" s="171"/>
      <c r="S40" s="172"/>
      <c r="T40" s="173"/>
      <c r="U40" s="172"/>
      <c r="V40" s="173"/>
      <c r="W40" s="170"/>
      <c r="X40" s="171"/>
      <c r="Y40" s="170"/>
      <c r="Z40" s="171"/>
      <c r="AA40" s="126"/>
      <c r="AB40" s="126"/>
      <c r="AC40" s="172"/>
      <c r="AD40" s="173"/>
      <c r="AE40" s="170"/>
      <c r="AF40" s="171"/>
      <c r="AG40" s="12"/>
      <c r="AH40" s="3"/>
    </row>
    <row r="41" spans="1:34" x14ac:dyDescent="0.2">
      <c r="A41" s="8"/>
      <c r="B41" s="2"/>
      <c r="C41" s="172"/>
      <c r="D41" s="173"/>
      <c r="E41" s="172"/>
      <c r="F41" s="173"/>
      <c r="G41" s="170"/>
      <c r="H41" s="171"/>
      <c r="I41" s="170"/>
      <c r="J41" s="171"/>
      <c r="K41" s="172"/>
      <c r="L41" s="173"/>
      <c r="M41" s="172"/>
      <c r="N41" s="173"/>
      <c r="O41" s="170"/>
      <c r="P41" s="171"/>
      <c r="Q41" s="170"/>
      <c r="R41" s="171"/>
      <c r="S41" s="172"/>
      <c r="T41" s="173"/>
      <c r="U41" s="172"/>
      <c r="V41" s="173"/>
      <c r="W41" s="170"/>
      <c r="X41" s="171"/>
      <c r="Y41" s="170"/>
      <c r="Z41" s="171"/>
      <c r="AA41" s="126"/>
      <c r="AB41" s="126"/>
      <c r="AC41" s="172"/>
      <c r="AD41" s="173"/>
      <c r="AE41" s="170"/>
      <c r="AF41" s="171"/>
      <c r="AG41" s="12"/>
      <c r="AH41" s="3"/>
    </row>
    <row r="42" spans="1:34" x14ac:dyDescent="0.2">
      <c r="A42" s="8" t="s">
        <v>29</v>
      </c>
      <c r="B42" s="2"/>
      <c r="C42" s="172"/>
      <c r="D42" s="173"/>
      <c r="E42" s="172"/>
      <c r="F42" s="173"/>
      <c r="G42" s="170"/>
      <c r="H42" s="171"/>
      <c r="I42" s="170"/>
      <c r="J42" s="171"/>
      <c r="K42" s="172"/>
      <c r="L42" s="173"/>
      <c r="M42" s="172"/>
      <c r="N42" s="173"/>
      <c r="O42" s="170"/>
      <c r="P42" s="171"/>
      <c r="Q42" s="170"/>
      <c r="R42" s="171"/>
      <c r="S42" s="172"/>
      <c r="T42" s="173"/>
      <c r="U42" s="172"/>
      <c r="V42" s="173"/>
      <c r="W42" s="170"/>
      <c r="X42" s="171"/>
      <c r="Y42" s="170"/>
      <c r="Z42" s="171"/>
      <c r="AA42" s="126"/>
      <c r="AB42" s="126"/>
      <c r="AC42" s="172"/>
      <c r="AD42" s="173"/>
      <c r="AE42" s="170"/>
      <c r="AF42" s="171"/>
      <c r="AG42" s="12"/>
      <c r="AH42" s="3"/>
    </row>
    <row r="43" spans="1:34" x14ac:dyDescent="0.2">
      <c r="A43" s="8"/>
      <c r="B43" s="2"/>
      <c r="C43" s="172"/>
      <c r="D43" s="173"/>
      <c r="E43" s="172"/>
      <c r="F43" s="173"/>
      <c r="G43" s="170"/>
      <c r="H43" s="171"/>
      <c r="I43" s="170"/>
      <c r="J43" s="171"/>
      <c r="K43" s="172"/>
      <c r="L43" s="173"/>
      <c r="M43" s="172"/>
      <c r="N43" s="173"/>
      <c r="O43" s="170"/>
      <c r="P43" s="171"/>
      <c r="Q43" s="170"/>
      <c r="R43" s="171"/>
      <c r="S43" s="172"/>
      <c r="T43" s="173"/>
      <c r="U43" s="172"/>
      <c r="V43" s="173"/>
      <c r="W43" s="170"/>
      <c r="X43" s="171"/>
      <c r="Y43" s="170"/>
      <c r="Z43" s="171"/>
      <c r="AA43" s="126"/>
      <c r="AB43" s="126"/>
      <c r="AC43" s="172"/>
      <c r="AD43" s="173"/>
      <c r="AE43" s="170"/>
      <c r="AF43" s="171"/>
      <c r="AG43" s="12"/>
      <c r="AH43" s="3"/>
    </row>
    <row r="44" spans="1:34" x14ac:dyDescent="0.2">
      <c r="A44" s="8"/>
      <c r="B44" s="2"/>
      <c r="C44" s="172"/>
      <c r="D44" s="173"/>
      <c r="E44" s="172"/>
      <c r="F44" s="173"/>
      <c r="G44" s="170"/>
      <c r="H44" s="171"/>
      <c r="I44" s="170"/>
      <c r="J44" s="171"/>
      <c r="K44" s="172"/>
      <c r="L44" s="173"/>
      <c r="M44" s="172"/>
      <c r="N44" s="173"/>
      <c r="O44" s="170"/>
      <c r="P44" s="171"/>
      <c r="Q44" s="170"/>
      <c r="R44" s="171"/>
      <c r="S44" s="172"/>
      <c r="T44" s="173"/>
      <c r="U44" s="172"/>
      <c r="V44" s="173"/>
      <c r="W44" s="170"/>
      <c r="X44" s="171"/>
      <c r="Y44" s="170"/>
      <c r="Z44" s="171"/>
      <c r="AA44" s="126"/>
      <c r="AB44" s="126"/>
      <c r="AC44" s="172"/>
      <c r="AD44" s="173"/>
      <c r="AE44" s="170"/>
      <c r="AF44" s="171"/>
      <c r="AG44" s="12"/>
      <c r="AH44" s="3"/>
    </row>
    <row r="45" spans="1:34" x14ac:dyDescent="0.2">
      <c r="A45" s="8"/>
      <c r="B45" s="2"/>
      <c r="C45" s="172"/>
      <c r="D45" s="173"/>
      <c r="E45" s="172"/>
      <c r="F45" s="173"/>
      <c r="G45" s="170"/>
      <c r="H45" s="171"/>
      <c r="I45" s="170"/>
      <c r="J45" s="171"/>
      <c r="K45" s="172"/>
      <c r="L45" s="173"/>
      <c r="M45" s="172"/>
      <c r="N45" s="173"/>
      <c r="O45" s="170"/>
      <c r="P45" s="171"/>
      <c r="Q45" s="170"/>
      <c r="R45" s="171"/>
      <c r="S45" s="172"/>
      <c r="T45" s="173"/>
      <c r="U45" s="172"/>
      <c r="V45" s="173"/>
      <c r="W45" s="170"/>
      <c r="X45" s="171"/>
      <c r="Y45" s="170"/>
      <c r="Z45" s="171"/>
      <c r="AA45" s="126"/>
      <c r="AB45" s="126"/>
      <c r="AC45" s="172"/>
      <c r="AD45" s="173"/>
      <c r="AE45" s="170"/>
      <c r="AF45" s="171"/>
      <c r="AG45" s="12"/>
      <c r="AH45" s="3"/>
    </row>
    <row r="46" spans="1:34" x14ac:dyDescent="0.2">
      <c r="A46" s="8" t="s">
        <v>30</v>
      </c>
      <c r="B46" s="2"/>
      <c r="C46" s="172"/>
      <c r="D46" s="173"/>
      <c r="E46" s="172"/>
      <c r="F46" s="173"/>
      <c r="G46" s="170"/>
      <c r="H46" s="171"/>
      <c r="I46" s="170"/>
      <c r="J46" s="171"/>
      <c r="K46" s="172"/>
      <c r="L46" s="173"/>
      <c r="M46" s="172"/>
      <c r="N46" s="173"/>
      <c r="O46" s="170"/>
      <c r="P46" s="171"/>
      <c r="Q46" s="170"/>
      <c r="R46" s="171"/>
      <c r="S46" s="172"/>
      <c r="T46" s="173"/>
      <c r="U46" s="172"/>
      <c r="V46" s="173"/>
      <c r="W46" s="170"/>
      <c r="X46" s="171"/>
      <c r="Y46" s="170"/>
      <c r="Z46" s="171"/>
      <c r="AA46" s="126"/>
      <c r="AB46" s="126"/>
      <c r="AC46" s="172"/>
      <c r="AD46" s="173"/>
      <c r="AE46" s="170"/>
      <c r="AF46" s="171"/>
      <c r="AG46" s="12"/>
      <c r="AH46" s="3"/>
    </row>
    <row r="47" spans="1:34" x14ac:dyDescent="0.2">
      <c r="A47" s="8"/>
      <c r="B47" s="2"/>
      <c r="C47" s="172"/>
      <c r="D47" s="173"/>
      <c r="E47" s="172"/>
      <c r="F47" s="173"/>
      <c r="G47" s="170"/>
      <c r="H47" s="171"/>
      <c r="I47" s="170"/>
      <c r="J47" s="171"/>
      <c r="K47" s="172"/>
      <c r="L47" s="173"/>
      <c r="M47" s="172"/>
      <c r="N47" s="173"/>
      <c r="O47" s="170"/>
      <c r="P47" s="171"/>
      <c r="Q47" s="170"/>
      <c r="R47" s="171"/>
      <c r="S47" s="172"/>
      <c r="T47" s="173"/>
      <c r="U47" s="172"/>
      <c r="V47" s="173"/>
      <c r="W47" s="170"/>
      <c r="X47" s="171"/>
      <c r="Y47" s="170"/>
      <c r="Z47" s="171"/>
      <c r="AA47" s="126"/>
      <c r="AB47" s="126"/>
      <c r="AC47" s="172"/>
      <c r="AD47" s="173"/>
      <c r="AE47" s="170"/>
      <c r="AF47" s="171"/>
      <c r="AG47" s="12"/>
      <c r="AH47" s="3"/>
    </row>
    <row r="48" spans="1:34" x14ac:dyDescent="0.2">
      <c r="A48" s="8"/>
      <c r="B48" s="2"/>
      <c r="C48" s="172"/>
      <c r="D48" s="173"/>
      <c r="E48" s="172"/>
      <c r="F48" s="173"/>
      <c r="G48" s="170"/>
      <c r="H48" s="171"/>
      <c r="I48" s="170"/>
      <c r="J48" s="171"/>
      <c r="K48" s="172"/>
      <c r="L48" s="173"/>
      <c r="M48" s="172"/>
      <c r="N48" s="173"/>
      <c r="O48" s="170"/>
      <c r="P48" s="171"/>
      <c r="Q48" s="170"/>
      <c r="R48" s="171"/>
      <c r="S48" s="172"/>
      <c r="T48" s="173"/>
      <c r="U48" s="172"/>
      <c r="V48" s="173"/>
      <c r="W48" s="170"/>
      <c r="X48" s="171"/>
      <c r="Y48" s="170"/>
      <c r="Z48" s="171"/>
      <c r="AA48" s="126"/>
      <c r="AB48" s="126"/>
      <c r="AC48" s="172"/>
      <c r="AD48" s="173"/>
      <c r="AE48" s="170"/>
      <c r="AF48" s="171"/>
      <c r="AG48" s="12"/>
      <c r="AH48" s="3"/>
    </row>
    <row r="49" spans="1:34" x14ac:dyDescent="0.2">
      <c r="A49" s="8"/>
      <c r="B49" s="2"/>
      <c r="C49" s="172"/>
      <c r="D49" s="173"/>
      <c r="E49" s="172"/>
      <c r="F49" s="173"/>
      <c r="G49" s="170"/>
      <c r="H49" s="171"/>
      <c r="I49" s="170"/>
      <c r="J49" s="171"/>
      <c r="K49" s="172"/>
      <c r="L49" s="173"/>
      <c r="M49" s="172"/>
      <c r="N49" s="173"/>
      <c r="O49" s="170"/>
      <c r="P49" s="171"/>
      <c r="Q49" s="170"/>
      <c r="R49" s="171"/>
      <c r="S49" s="172"/>
      <c r="T49" s="173"/>
      <c r="U49" s="172"/>
      <c r="V49" s="173"/>
      <c r="W49" s="170"/>
      <c r="X49" s="171"/>
      <c r="Y49" s="170"/>
      <c r="Z49" s="171"/>
      <c r="AA49" s="126"/>
      <c r="AB49" s="126"/>
      <c r="AC49" s="172"/>
      <c r="AD49" s="173"/>
      <c r="AE49" s="170"/>
      <c r="AF49" s="171"/>
      <c r="AG49" s="12"/>
      <c r="AH49" s="3"/>
    </row>
    <row r="50" spans="1:34" x14ac:dyDescent="0.2">
      <c r="A50" s="8"/>
      <c r="B50" s="2"/>
      <c r="C50" s="35"/>
      <c r="D50" s="36"/>
      <c r="E50" s="35"/>
      <c r="F50" s="36"/>
      <c r="G50" s="170"/>
      <c r="H50" s="171"/>
      <c r="I50" s="170"/>
      <c r="J50" s="171"/>
      <c r="K50" s="35"/>
      <c r="L50" s="36"/>
      <c r="M50" s="35"/>
      <c r="N50" s="36"/>
      <c r="O50" s="33"/>
      <c r="P50" s="34"/>
      <c r="Q50" s="33"/>
      <c r="R50" s="34"/>
      <c r="S50" s="35"/>
      <c r="T50" s="36"/>
      <c r="U50" s="35"/>
      <c r="V50" s="36"/>
      <c r="W50" s="170"/>
      <c r="X50" s="171"/>
      <c r="Y50" s="170"/>
      <c r="Z50" s="171"/>
      <c r="AA50" s="126"/>
      <c r="AB50" s="126"/>
      <c r="AC50" s="35"/>
      <c r="AD50" s="36"/>
      <c r="AE50" s="33"/>
      <c r="AF50" s="34"/>
      <c r="AG50" s="12"/>
      <c r="AH50" s="3"/>
    </row>
    <row r="51" spans="1:34" x14ac:dyDescent="0.2">
      <c r="A51" s="9"/>
      <c r="B51" s="2"/>
      <c r="C51" s="172"/>
      <c r="D51" s="173"/>
      <c r="E51" s="172"/>
      <c r="F51" s="173"/>
      <c r="G51" s="170"/>
      <c r="H51" s="171"/>
      <c r="I51" s="170"/>
      <c r="J51" s="171"/>
      <c r="K51" s="172"/>
      <c r="L51" s="173"/>
      <c r="M51" s="172"/>
      <c r="N51" s="173"/>
      <c r="O51" s="170"/>
      <c r="P51" s="171"/>
      <c r="Q51" s="170"/>
      <c r="R51" s="171"/>
      <c r="S51" s="172"/>
      <c r="T51" s="173"/>
      <c r="U51" s="172"/>
      <c r="V51" s="173"/>
      <c r="W51" s="170"/>
      <c r="X51" s="171"/>
      <c r="Y51" s="170"/>
      <c r="Z51" s="171"/>
      <c r="AA51" s="126"/>
      <c r="AB51" s="126"/>
      <c r="AC51" s="172"/>
      <c r="AD51" s="173"/>
      <c r="AE51" s="170"/>
      <c r="AF51" s="171"/>
      <c r="AG51" s="12"/>
      <c r="AH51" s="3"/>
    </row>
    <row r="52" spans="1:34" x14ac:dyDescent="0.2">
      <c r="A52" s="2"/>
      <c r="B52" s="2"/>
      <c r="C52" s="172"/>
      <c r="D52" s="173"/>
      <c r="E52" s="172"/>
      <c r="F52" s="173"/>
      <c r="G52" s="170"/>
      <c r="H52" s="171"/>
      <c r="I52" s="33"/>
      <c r="J52" s="34"/>
      <c r="K52" s="172"/>
      <c r="L52" s="173"/>
      <c r="M52" s="172"/>
      <c r="N52" s="173"/>
      <c r="O52" s="170"/>
      <c r="P52" s="171"/>
      <c r="Q52" s="170"/>
      <c r="R52" s="171"/>
      <c r="S52" s="172"/>
      <c r="T52" s="173"/>
      <c r="U52" s="172"/>
      <c r="V52" s="173"/>
      <c r="W52" s="170"/>
      <c r="X52" s="171"/>
      <c r="Y52" s="170"/>
      <c r="Z52" s="171"/>
      <c r="AA52" s="126"/>
      <c r="AB52" s="126"/>
      <c r="AC52" s="172"/>
      <c r="AD52" s="173"/>
      <c r="AE52" s="170"/>
      <c r="AF52" s="171"/>
      <c r="AG52" s="12"/>
      <c r="AH52" s="3"/>
    </row>
    <row r="53" spans="1:34" x14ac:dyDescent="0.2">
      <c r="A53" s="2"/>
      <c r="B53" s="2"/>
      <c r="C53" s="48"/>
      <c r="D53" s="49"/>
      <c r="E53" s="48"/>
      <c r="F53" s="49"/>
      <c r="G53" s="170"/>
      <c r="H53" s="171"/>
      <c r="I53" s="170"/>
      <c r="J53" s="171"/>
      <c r="K53" s="48"/>
      <c r="L53" s="49"/>
      <c r="M53" s="48"/>
      <c r="N53" s="49"/>
      <c r="O53" s="37"/>
      <c r="P53" s="38"/>
      <c r="Q53" s="37"/>
      <c r="R53" s="38"/>
      <c r="S53" s="48"/>
      <c r="T53" s="49"/>
      <c r="U53" s="48"/>
      <c r="V53" s="49"/>
      <c r="W53" s="170"/>
      <c r="X53" s="171"/>
      <c r="Y53" s="170"/>
      <c r="Z53" s="171"/>
      <c r="AA53" s="127"/>
      <c r="AB53" s="127"/>
      <c r="AC53" s="48"/>
      <c r="AD53" s="49"/>
      <c r="AE53" s="37"/>
      <c r="AF53" s="38"/>
      <c r="AG53" s="18"/>
      <c r="AH53" s="17"/>
    </row>
    <row r="54" spans="1:34" x14ac:dyDescent="0.2">
      <c r="A54" s="2"/>
      <c r="B54" s="2"/>
      <c r="C54" s="213" t="s">
        <v>18</v>
      </c>
      <c r="D54" s="214"/>
      <c r="E54" s="213" t="s">
        <v>18</v>
      </c>
      <c r="F54" s="214"/>
      <c r="G54" s="215" t="s">
        <v>18</v>
      </c>
      <c r="H54" s="216"/>
      <c r="I54" s="215" t="s">
        <v>18</v>
      </c>
      <c r="J54" s="216"/>
      <c r="K54" s="213" t="s">
        <v>18</v>
      </c>
      <c r="L54" s="214"/>
      <c r="M54" s="213" t="s">
        <v>18</v>
      </c>
      <c r="N54" s="214"/>
      <c r="O54" s="215" t="s">
        <v>18</v>
      </c>
      <c r="P54" s="216"/>
      <c r="Q54" s="215" t="s">
        <v>18</v>
      </c>
      <c r="R54" s="216"/>
      <c r="S54" s="213" t="s">
        <v>18</v>
      </c>
      <c r="T54" s="214"/>
      <c r="U54" s="213"/>
      <c r="V54" s="214"/>
      <c r="W54" s="215" t="s">
        <v>18</v>
      </c>
      <c r="X54" s="216"/>
      <c r="Y54" s="215" t="s">
        <v>18</v>
      </c>
      <c r="Z54" s="216"/>
      <c r="AA54" s="143" t="s">
        <v>18</v>
      </c>
      <c r="AB54" s="143"/>
      <c r="AC54" s="172" t="s">
        <v>18</v>
      </c>
      <c r="AD54" s="173"/>
      <c r="AE54" s="215"/>
      <c r="AF54" s="216"/>
      <c r="AG54" s="18"/>
      <c r="AH54" s="17"/>
    </row>
    <row r="55" spans="1:34" x14ac:dyDescent="0.2">
      <c r="A55" s="22" t="s">
        <v>46</v>
      </c>
      <c r="B55" s="2"/>
      <c r="C55" s="129" t="s">
        <v>0</v>
      </c>
      <c r="D55" s="31">
        <f>COUNTIF(C21:D53,"S")</f>
        <v>0</v>
      </c>
      <c r="E55" s="129">
        <v>116</v>
      </c>
      <c r="F55" s="31">
        <f>COUNTIF(E21:F53,"116")</f>
        <v>0</v>
      </c>
      <c r="G55" s="130" t="s">
        <v>0</v>
      </c>
      <c r="H55" s="32">
        <f>COUNTIF(G21:H53,"S")</f>
        <v>0</v>
      </c>
      <c r="I55" s="130">
        <v>116</v>
      </c>
      <c r="J55" s="32">
        <f>COUNTIF(I21:J53,"116")</f>
        <v>0</v>
      </c>
      <c r="K55" s="129" t="s">
        <v>0</v>
      </c>
      <c r="L55" s="31">
        <f>COUNTIF(K21:L53,"S")</f>
        <v>0</v>
      </c>
      <c r="M55" s="129">
        <v>116</v>
      </c>
      <c r="N55" s="31">
        <f>COUNTIF(M21:N53,"116")</f>
        <v>0</v>
      </c>
      <c r="O55" s="130" t="s">
        <v>0</v>
      </c>
      <c r="P55" s="32">
        <f>COUNTIF(O21:P53,"S")</f>
        <v>0</v>
      </c>
      <c r="Q55" s="130">
        <v>116</v>
      </c>
      <c r="R55" s="32">
        <f>COUNTIF(Q21:R53,"116")</f>
        <v>0</v>
      </c>
      <c r="S55" s="129" t="s">
        <v>0</v>
      </c>
      <c r="T55" s="31">
        <f>COUNTIF(S21:T53,"S")</f>
        <v>0</v>
      </c>
      <c r="U55" s="129"/>
      <c r="V55" s="31"/>
      <c r="W55" s="130" t="s">
        <v>0</v>
      </c>
      <c r="X55" s="32">
        <f>COUNTIF(W21:X53,"S")</f>
        <v>0</v>
      </c>
      <c r="Y55" s="130">
        <v>116</v>
      </c>
      <c r="Z55" s="32">
        <f>COUNTIF(Y21:Z53,"116")</f>
        <v>0</v>
      </c>
      <c r="AA55" s="130" t="s">
        <v>261</v>
      </c>
      <c r="AB55" s="32">
        <f>COUNTIF(AA21:AB53,"X")</f>
        <v>0</v>
      </c>
      <c r="AC55" s="31">
        <v>3133</v>
      </c>
      <c r="AD55" s="31">
        <f>COUNTIF(AC21:AD53,"31-33")</f>
        <v>0</v>
      </c>
      <c r="AE55" s="212"/>
      <c r="AF55" s="212"/>
      <c r="AG55" s="16"/>
      <c r="AH55" s="5"/>
    </row>
    <row r="56" spans="1:34" x14ac:dyDescent="0.2">
      <c r="A56" s="8"/>
      <c r="B56" s="2"/>
      <c r="C56" s="129" t="s">
        <v>1</v>
      </c>
      <c r="D56" s="31">
        <f>COUNTIF(C21:D53,"M")</f>
        <v>0</v>
      </c>
      <c r="E56" s="129">
        <v>128</v>
      </c>
      <c r="F56" s="31">
        <f>COUNTIF(E21:F53,"128")</f>
        <v>0</v>
      </c>
      <c r="G56" s="130" t="s">
        <v>1</v>
      </c>
      <c r="H56" s="32">
        <f>COUNTIF(G21:H53,"M")</f>
        <v>0</v>
      </c>
      <c r="I56" s="130">
        <v>128</v>
      </c>
      <c r="J56" s="32">
        <f>COUNTIF(I21:J53,"128")</f>
        <v>0</v>
      </c>
      <c r="K56" s="129" t="s">
        <v>1</v>
      </c>
      <c r="L56" s="31">
        <f>COUNTIF(K21:L53,"M")</f>
        <v>0</v>
      </c>
      <c r="M56" s="129">
        <v>128</v>
      </c>
      <c r="N56" s="31">
        <f>COUNTIF(M21:N53,"128")</f>
        <v>0</v>
      </c>
      <c r="O56" s="130" t="s">
        <v>1</v>
      </c>
      <c r="P56" s="32">
        <f>COUNTIF(O21:P53,"M")</f>
        <v>0</v>
      </c>
      <c r="Q56" s="130">
        <v>128</v>
      </c>
      <c r="R56" s="32">
        <f>COUNTIF(Q21:R53,"128")</f>
        <v>0</v>
      </c>
      <c r="S56" s="129" t="s">
        <v>1</v>
      </c>
      <c r="T56" s="31">
        <f>COUNTIF(S21:T53,"M")</f>
        <v>0</v>
      </c>
      <c r="U56" s="129"/>
      <c r="V56" s="31"/>
      <c r="W56" s="130" t="s">
        <v>1</v>
      </c>
      <c r="X56" s="32">
        <f>COUNTIF(W21:X53,"M")</f>
        <v>0</v>
      </c>
      <c r="Y56" s="130">
        <v>128</v>
      </c>
      <c r="Z56" s="32">
        <f>COUNTIF(Y21:Z53,"128")</f>
        <v>0</v>
      </c>
      <c r="AA56" s="32"/>
      <c r="AB56" s="32"/>
      <c r="AC56" s="31">
        <v>3436</v>
      </c>
      <c r="AD56" s="31">
        <f>COUNTIF(AC21:AD53,"34-36")</f>
        <v>0</v>
      </c>
      <c r="AE56" s="4"/>
      <c r="AF56" s="4"/>
      <c r="AG56" s="4"/>
      <c r="AH56" s="6"/>
    </row>
    <row r="57" spans="1:34" x14ac:dyDescent="0.2">
      <c r="A57" s="50" t="s">
        <v>45</v>
      </c>
      <c r="B57" s="2"/>
      <c r="C57" s="129" t="s">
        <v>2</v>
      </c>
      <c r="D57" s="31">
        <f>COUNTIF(C21:D53,"L")</f>
        <v>0</v>
      </c>
      <c r="E57" s="129">
        <v>140</v>
      </c>
      <c r="F57" s="31">
        <f>COUNTIF(E21:F53,"140")</f>
        <v>0</v>
      </c>
      <c r="G57" s="130" t="s">
        <v>2</v>
      </c>
      <c r="H57" s="32">
        <f>COUNTIF(G21:H53,"L")</f>
        <v>0</v>
      </c>
      <c r="I57" s="130">
        <v>140</v>
      </c>
      <c r="J57" s="32">
        <f>COUNTIF(I21:J53,"140")</f>
        <v>0</v>
      </c>
      <c r="K57" s="129" t="s">
        <v>2</v>
      </c>
      <c r="L57" s="31">
        <f>COUNTIF(K21:L53,"L")</f>
        <v>0</v>
      </c>
      <c r="M57" s="129">
        <v>140</v>
      </c>
      <c r="N57" s="31">
        <f>COUNTIF(M21:N53,"140")</f>
        <v>0</v>
      </c>
      <c r="O57" s="130" t="s">
        <v>2</v>
      </c>
      <c r="P57" s="32">
        <f>COUNTIF(O21:P53,"L")</f>
        <v>0</v>
      </c>
      <c r="Q57" s="130">
        <v>140</v>
      </c>
      <c r="R57" s="32">
        <f>COUNTIF(Q21:R53,"140")</f>
        <v>0</v>
      </c>
      <c r="S57" s="129" t="s">
        <v>2</v>
      </c>
      <c r="T57" s="31">
        <f>COUNTIF(S21:T53,"L")</f>
        <v>0</v>
      </c>
      <c r="U57" s="129"/>
      <c r="V57" s="31"/>
      <c r="W57" s="130" t="s">
        <v>2</v>
      </c>
      <c r="X57" s="32">
        <f>COUNTIF(W21:X53,"L")</f>
        <v>0</v>
      </c>
      <c r="Y57" s="130">
        <v>140</v>
      </c>
      <c r="Z57" s="32">
        <f>COUNTIF(Y21:Z53,"140")</f>
        <v>0</v>
      </c>
      <c r="AA57" s="32"/>
      <c r="AB57" s="32"/>
      <c r="AC57" s="31">
        <v>3739</v>
      </c>
      <c r="AD57" s="31">
        <f>COUNTIF(AC21:AD53,"37-39")</f>
        <v>0</v>
      </c>
      <c r="AE57" s="4"/>
      <c r="AF57" s="4"/>
      <c r="AG57" s="4"/>
      <c r="AH57" s="6"/>
    </row>
    <row r="58" spans="1:34" x14ac:dyDescent="0.2">
      <c r="A58" s="50" t="s">
        <v>47</v>
      </c>
      <c r="B58" s="2"/>
      <c r="C58" s="129" t="s">
        <v>3</v>
      </c>
      <c r="D58" s="31">
        <f>COUNTIF(C21:D53,"XL")</f>
        <v>0</v>
      </c>
      <c r="E58" s="129">
        <v>152</v>
      </c>
      <c r="F58" s="31">
        <f>COUNTIF(E21:F53,"152")</f>
        <v>0</v>
      </c>
      <c r="G58" s="130" t="s">
        <v>3</v>
      </c>
      <c r="H58" s="32">
        <f>COUNTIF(G21:H53,"XL")</f>
        <v>0</v>
      </c>
      <c r="I58" s="130">
        <v>152</v>
      </c>
      <c r="J58" s="32">
        <f>COUNTIF(I21:J53,"152")</f>
        <v>0</v>
      </c>
      <c r="K58" s="129" t="s">
        <v>3</v>
      </c>
      <c r="L58" s="31">
        <f>COUNTIF(K21:L53,"XL")</f>
        <v>0</v>
      </c>
      <c r="M58" s="129">
        <v>152</v>
      </c>
      <c r="N58" s="31">
        <f>COUNTIF(M21:N53,"152")</f>
        <v>0</v>
      </c>
      <c r="O58" s="130" t="s">
        <v>3</v>
      </c>
      <c r="P58" s="32">
        <f>COUNTIF(O21:P53,"XL")</f>
        <v>0</v>
      </c>
      <c r="Q58" s="130">
        <v>152</v>
      </c>
      <c r="R58" s="32">
        <f>COUNTIF(Q21:R53,"152")</f>
        <v>0</v>
      </c>
      <c r="S58" s="129" t="s">
        <v>3</v>
      </c>
      <c r="T58" s="31">
        <f>COUNTIF(S21:T53,"XL")</f>
        <v>0</v>
      </c>
      <c r="U58" s="129"/>
      <c r="V58" s="31"/>
      <c r="W58" s="130" t="s">
        <v>3</v>
      </c>
      <c r="X58" s="32">
        <f>COUNTIF(W21:X53,"XL")</f>
        <v>0</v>
      </c>
      <c r="Y58" s="130">
        <v>152</v>
      </c>
      <c r="Z58" s="32">
        <f>COUNTIF(Y21:Z53,"152")</f>
        <v>0</v>
      </c>
      <c r="AA58" s="32"/>
      <c r="AB58" s="32"/>
      <c r="AC58" s="31">
        <v>4042</v>
      </c>
      <c r="AD58" s="31">
        <f>COUNTIF(AC21:AD53,"40-42")</f>
        <v>0</v>
      </c>
      <c r="AE58" s="4"/>
      <c r="AF58" s="4"/>
      <c r="AG58" s="4"/>
      <c r="AH58" s="6"/>
    </row>
    <row r="59" spans="1:34" x14ac:dyDescent="0.2">
      <c r="A59" s="50" t="s">
        <v>49</v>
      </c>
      <c r="B59" s="2"/>
      <c r="C59" s="129" t="s">
        <v>4</v>
      </c>
      <c r="D59" s="31">
        <f>COUNTIF(C21:D53,"XXL")</f>
        <v>0</v>
      </c>
      <c r="E59" s="129">
        <v>164</v>
      </c>
      <c r="F59" s="31">
        <f>COUNTIF(E21:F53,"164")</f>
        <v>0</v>
      </c>
      <c r="G59" s="130" t="s">
        <v>4</v>
      </c>
      <c r="H59" s="32">
        <f>COUNTIF(G21:H53,"XXL")</f>
        <v>0</v>
      </c>
      <c r="I59" s="130">
        <v>164</v>
      </c>
      <c r="J59" s="32">
        <f>COUNTIF(I21:J53,"164")</f>
        <v>0</v>
      </c>
      <c r="K59" s="129" t="s">
        <v>4</v>
      </c>
      <c r="L59" s="31">
        <f>COUNTIF(K21:L53,"XXL")</f>
        <v>0</v>
      </c>
      <c r="M59" s="129">
        <v>164</v>
      </c>
      <c r="N59" s="31">
        <f>COUNTIF(M21:N53,"164")</f>
        <v>0</v>
      </c>
      <c r="O59" s="130" t="s">
        <v>4</v>
      </c>
      <c r="P59" s="32">
        <f>COUNTIF(O21:P53,"XXL")</f>
        <v>0</v>
      </c>
      <c r="Q59" s="130">
        <v>164</v>
      </c>
      <c r="R59" s="32">
        <f>COUNTIF(Q21:R53,"164")</f>
        <v>0</v>
      </c>
      <c r="S59" s="129" t="s">
        <v>4</v>
      </c>
      <c r="T59" s="31">
        <f>COUNTIF(S21:T53,"XXL")</f>
        <v>0</v>
      </c>
      <c r="U59" s="129"/>
      <c r="V59" s="31"/>
      <c r="W59" s="130" t="s">
        <v>4</v>
      </c>
      <c r="X59" s="32">
        <f>COUNTIF(W21:X53,"XXL")</f>
        <v>0</v>
      </c>
      <c r="Y59" s="130">
        <v>164</v>
      </c>
      <c r="Z59" s="32">
        <f>COUNTIF(Y21:Z53,"164")</f>
        <v>0</v>
      </c>
      <c r="AA59" s="32"/>
      <c r="AB59" s="32"/>
      <c r="AC59" s="31">
        <v>4345</v>
      </c>
      <c r="AD59" s="31">
        <f>COUNTIF(AC21:AD53,"27-30")</f>
        <v>0</v>
      </c>
      <c r="AE59" s="4"/>
      <c r="AF59" s="4"/>
      <c r="AG59" s="4"/>
      <c r="AH59" s="6"/>
    </row>
    <row r="60" spans="1:34" x14ac:dyDescent="0.2">
      <c r="A60" s="51" t="s">
        <v>48</v>
      </c>
      <c r="B60" s="2"/>
      <c r="C60" s="31"/>
      <c r="D60" s="31"/>
      <c r="E60" s="31"/>
      <c r="F60" s="31"/>
      <c r="G60" s="32"/>
      <c r="H60" s="32"/>
      <c r="I60" s="32"/>
      <c r="J60" s="32"/>
      <c r="K60" s="31"/>
      <c r="L60" s="31"/>
      <c r="M60" s="31"/>
      <c r="N60" s="31"/>
      <c r="O60" s="32"/>
      <c r="P60" s="32"/>
      <c r="Q60" s="32"/>
      <c r="R60" s="32"/>
      <c r="S60" s="31"/>
      <c r="T60" s="31"/>
      <c r="U60" s="31"/>
      <c r="V60" s="31"/>
      <c r="W60" s="32"/>
      <c r="X60" s="32"/>
      <c r="Y60" s="32"/>
      <c r="Z60" s="32"/>
      <c r="AA60" s="32"/>
      <c r="AB60" s="32"/>
      <c r="AC60" s="31">
        <v>4648</v>
      </c>
      <c r="AD60" s="31">
        <f>COUNTIF(AC21:AD53,"27-30")</f>
        <v>0</v>
      </c>
      <c r="AE60" s="15"/>
      <c r="AF60" s="15"/>
      <c r="AG60" s="15"/>
      <c r="AH60" s="7"/>
    </row>
    <row r="61" spans="1:34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</row>
    <row r="62" spans="1:34" x14ac:dyDescent="0.2">
      <c r="A62" s="231"/>
      <c r="B62" s="231"/>
      <c r="C62" s="245"/>
      <c r="D62" s="245"/>
      <c r="E62" s="245"/>
      <c r="F62" s="245"/>
      <c r="G62" s="245"/>
      <c r="H62" s="245"/>
      <c r="I62" s="245"/>
      <c r="J62" s="245"/>
      <c r="K62" s="245"/>
      <c r="L62" s="245"/>
      <c r="M62" s="245"/>
      <c r="N62" s="245"/>
      <c r="O62" s="245"/>
      <c r="P62" s="245"/>
      <c r="Q62" s="245"/>
      <c r="R62" s="245"/>
      <c r="S62" s="245"/>
      <c r="T62" s="245"/>
      <c r="U62" s="245"/>
      <c r="V62" s="245"/>
      <c r="W62" s="254"/>
      <c r="X62" s="254"/>
      <c r="Y62" s="254"/>
      <c r="Z62" s="254"/>
      <c r="AA62" s="124"/>
      <c r="AB62" s="124"/>
      <c r="AC62" s="245"/>
      <c r="AD62" s="245"/>
      <c r="AE62" s="246"/>
      <c r="AF62" s="246"/>
      <c r="AG62" s="246"/>
      <c r="AH62" s="246"/>
    </row>
    <row r="63" spans="1:34" ht="39" customHeight="1" x14ac:dyDescent="0.2">
      <c r="A63" s="231"/>
      <c r="B63" s="231"/>
      <c r="C63" s="247"/>
      <c r="D63" s="247"/>
      <c r="E63" s="247"/>
      <c r="F63" s="247"/>
      <c r="G63" s="247"/>
      <c r="H63" s="247"/>
      <c r="I63" s="247"/>
      <c r="J63" s="247"/>
      <c r="K63" s="247"/>
      <c r="L63" s="247"/>
      <c r="M63" s="247"/>
      <c r="N63" s="247"/>
      <c r="O63" s="247"/>
      <c r="P63" s="247"/>
      <c r="Q63" s="247"/>
      <c r="R63" s="247"/>
      <c r="S63" s="113"/>
      <c r="T63" s="113"/>
      <c r="U63" s="113"/>
      <c r="V63" s="113"/>
      <c r="W63" s="254"/>
      <c r="X63" s="254"/>
      <c r="Y63" s="254"/>
      <c r="Z63" s="254"/>
      <c r="AA63" s="124"/>
      <c r="AB63" s="124"/>
      <c r="AC63" s="245"/>
      <c r="AD63" s="245"/>
      <c r="AE63" s="246"/>
      <c r="AF63" s="246"/>
      <c r="AG63" s="246"/>
      <c r="AH63" s="246"/>
    </row>
    <row r="64" spans="1:34" ht="15" customHeight="1" x14ac:dyDescent="0.2">
      <c r="A64" s="205"/>
      <c r="B64" s="205"/>
      <c r="C64" s="206"/>
      <c r="D64" s="206"/>
      <c r="E64" s="206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115"/>
      <c r="AB64" s="115"/>
      <c r="AC64" s="206"/>
      <c r="AD64" s="206"/>
      <c r="AE64" s="114"/>
      <c r="AF64" s="114"/>
      <c r="AG64" s="114"/>
      <c r="AH64" s="114"/>
    </row>
    <row r="65" spans="1:34" x14ac:dyDescent="0.2">
      <c r="A65" s="209"/>
      <c r="B65" s="209"/>
      <c r="C65" s="206"/>
      <c r="D65" s="206"/>
      <c r="E65" s="206"/>
      <c r="F65" s="206"/>
      <c r="G65" s="206"/>
      <c r="H65" s="206"/>
      <c r="I65" s="206"/>
      <c r="J65" s="206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206"/>
      <c r="X65" s="206"/>
      <c r="Y65" s="206"/>
      <c r="Z65" s="206"/>
      <c r="AA65" s="115"/>
      <c r="AB65" s="115"/>
      <c r="AC65" s="114"/>
      <c r="AD65" s="114"/>
      <c r="AE65" s="114"/>
      <c r="AF65" s="114"/>
      <c r="AG65" s="114"/>
      <c r="AH65" s="114"/>
    </row>
    <row r="66" spans="1:34" x14ac:dyDescent="0.2">
      <c r="A66" s="209"/>
      <c r="B66" s="209"/>
      <c r="C66" s="206"/>
      <c r="D66" s="206"/>
      <c r="E66" s="206"/>
      <c r="F66" s="206"/>
      <c r="G66" s="206"/>
      <c r="H66" s="206"/>
      <c r="I66" s="206"/>
      <c r="J66" s="206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206"/>
      <c r="X66" s="206"/>
      <c r="Y66" s="206"/>
      <c r="Z66" s="206"/>
      <c r="AA66" s="115"/>
      <c r="AB66" s="115"/>
      <c r="AC66" s="114"/>
      <c r="AD66" s="114"/>
      <c r="AE66" s="114"/>
      <c r="AF66" s="114"/>
      <c r="AG66" s="114"/>
      <c r="AH66" s="114"/>
    </row>
    <row r="67" spans="1:34" x14ac:dyDescent="0.2">
      <c r="A67" s="116"/>
      <c r="B67" s="116"/>
      <c r="C67" s="115"/>
      <c r="D67" s="115"/>
      <c r="E67" s="115"/>
      <c r="F67" s="115"/>
      <c r="G67" s="206"/>
      <c r="H67" s="206"/>
      <c r="I67" s="206"/>
      <c r="J67" s="206"/>
      <c r="K67" s="206"/>
      <c r="L67" s="206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115"/>
      <c r="X67" s="115"/>
      <c r="Y67" s="115"/>
      <c r="Z67" s="115"/>
      <c r="AA67" s="115"/>
      <c r="AB67" s="115"/>
      <c r="AC67" s="114"/>
      <c r="AD67" s="114"/>
      <c r="AE67" s="114"/>
      <c r="AF67" s="114"/>
      <c r="AG67" s="114"/>
      <c r="AH67" s="114"/>
    </row>
    <row r="68" spans="1:34" x14ac:dyDescent="0.2">
      <c r="A68" s="116"/>
      <c r="B68" s="116"/>
      <c r="C68" s="206"/>
      <c r="D68" s="206"/>
      <c r="E68" s="206"/>
      <c r="F68" s="206"/>
      <c r="G68" s="206"/>
      <c r="H68" s="206"/>
      <c r="I68" s="206"/>
      <c r="J68" s="206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  <c r="V68" s="115"/>
      <c r="W68" s="206"/>
      <c r="X68" s="206"/>
      <c r="Y68" s="206"/>
      <c r="Z68" s="206"/>
      <c r="AA68" s="115"/>
      <c r="AB68" s="115"/>
      <c r="AC68" s="114"/>
      <c r="AD68" s="114"/>
      <c r="AE68" s="114"/>
      <c r="AF68" s="114"/>
      <c r="AG68" s="114"/>
      <c r="AH68" s="114"/>
    </row>
    <row r="69" spans="1:34" x14ac:dyDescent="0.2">
      <c r="A69" s="116"/>
      <c r="B69" s="116"/>
      <c r="C69" s="115"/>
      <c r="D69" s="115"/>
      <c r="E69" s="115"/>
      <c r="F69" s="115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  <c r="S69" s="115"/>
      <c r="T69" s="115"/>
      <c r="U69" s="115"/>
      <c r="V69" s="115"/>
      <c r="W69" s="206"/>
      <c r="X69" s="206"/>
      <c r="Y69" s="206"/>
      <c r="Z69" s="206"/>
      <c r="AA69" s="115"/>
      <c r="AB69" s="115"/>
      <c r="AC69" s="114"/>
      <c r="AD69" s="114"/>
      <c r="AE69" s="114"/>
      <c r="AF69" s="114"/>
      <c r="AG69" s="114"/>
      <c r="AH69" s="114"/>
    </row>
    <row r="70" spans="1:34" x14ac:dyDescent="0.2">
      <c r="A70" s="209"/>
      <c r="B70" s="209"/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  <c r="Q70" s="206"/>
      <c r="R70" s="206"/>
      <c r="S70" s="115"/>
      <c r="T70" s="115"/>
      <c r="U70" s="206"/>
      <c r="V70" s="206"/>
      <c r="W70" s="206"/>
      <c r="X70" s="206"/>
      <c r="Y70" s="206"/>
      <c r="Z70" s="206"/>
      <c r="AA70" s="115"/>
      <c r="AB70" s="115"/>
      <c r="AC70" s="114"/>
      <c r="AD70" s="114"/>
      <c r="AE70" s="114"/>
      <c r="AF70" s="114"/>
      <c r="AG70" s="114"/>
      <c r="AH70" s="114"/>
    </row>
    <row r="71" spans="1:34" x14ac:dyDescent="0.2">
      <c r="A71" s="205"/>
      <c r="B71" s="205"/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206"/>
      <c r="AA71" s="115"/>
      <c r="AB71" s="115"/>
      <c r="AC71" s="114"/>
      <c r="AD71" s="114"/>
      <c r="AE71" s="114"/>
      <c r="AF71" s="114"/>
      <c r="AG71" s="114"/>
      <c r="AH71" s="114"/>
    </row>
    <row r="72" spans="1:34" x14ac:dyDescent="0.2">
      <c r="A72" s="209"/>
      <c r="B72" s="209"/>
      <c r="C72" s="206"/>
      <c r="D72" s="206"/>
      <c r="E72" s="206"/>
      <c r="F72" s="206"/>
      <c r="G72" s="206"/>
      <c r="H72" s="206"/>
      <c r="I72" s="206"/>
      <c r="J72" s="206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206"/>
      <c r="X72" s="206"/>
      <c r="Y72" s="206"/>
      <c r="Z72" s="206"/>
      <c r="AA72" s="115"/>
      <c r="AB72" s="115"/>
      <c r="AC72" s="114"/>
      <c r="AD72" s="114"/>
      <c r="AE72" s="114"/>
      <c r="AF72" s="114"/>
      <c r="AG72" s="114"/>
      <c r="AH72" s="114"/>
    </row>
    <row r="73" spans="1:34" x14ac:dyDescent="0.2">
      <c r="A73" s="209"/>
      <c r="B73" s="209"/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6"/>
      <c r="N73" s="206"/>
      <c r="O73" s="206"/>
      <c r="P73" s="206"/>
      <c r="Q73" s="206"/>
      <c r="R73" s="206"/>
      <c r="S73" s="206"/>
      <c r="T73" s="206"/>
      <c r="U73" s="206"/>
      <c r="V73" s="206"/>
      <c r="W73" s="206"/>
      <c r="X73" s="206"/>
      <c r="Y73" s="206"/>
      <c r="Z73" s="206"/>
      <c r="AA73" s="115"/>
      <c r="AB73" s="115"/>
      <c r="AC73" s="114"/>
      <c r="AD73" s="114"/>
      <c r="AE73" s="114"/>
      <c r="AF73" s="114"/>
      <c r="AG73" s="114"/>
      <c r="AH73" s="114"/>
    </row>
    <row r="74" spans="1:34" x14ac:dyDescent="0.2">
      <c r="A74" s="209"/>
      <c r="B74" s="209"/>
      <c r="C74" s="206"/>
      <c r="D74" s="206"/>
      <c r="E74" s="206"/>
      <c r="F74" s="206"/>
      <c r="G74" s="206"/>
      <c r="H74" s="206"/>
      <c r="I74" s="206"/>
      <c r="J74" s="206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206"/>
      <c r="X74" s="206"/>
      <c r="Y74" s="206"/>
      <c r="Z74" s="206"/>
      <c r="AA74" s="115"/>
      <c r="AB74" s="115"/>
      <c r="AC74" s="114"/>
      <c r="AD74" s="114"/>
      <c r="AE74" s="114"/>
      <c r="AF74" s="114"/>
      <c r="AG74" s="114"/>
      <c r="AH74" s="114"/>
    </row>
    <row r="75" spans="1:34" x14ac:dyDescent="0.2">
      <c r="A75" s="209"/>
      <c r="B75" s="209"/>
      <c r="C75" s="206"/>
      <c r="D75" s="206"/>
      <c r="E75" s="206"/>
      <c r="F75" s="206"/>
      <c r="G75" s="206"/>
      <c r="H75" s="206"/>
      <c r="I75" s="206"/>
      <c r="J75" s="206"/>
      <c r="K75" s="206"/>
      <c r="L75" s="206"/>
      <c r="M75" s="206"/>
      <c r="N75" s="206"/>
      <c r="O75" s="206"/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206"/>
      <c r="AA75" s="115"/>
      <c r="AB75" s="115"/>
      <c r="AC75" s="114"/>
      <c r="AD75" s="114"/>
      <c r="AE75" s="114"/>
      <c r="AF75" s="114"/>
      <c r="AG75" s="114"/>
      <c r="AH75" s="114"/>
    </row>
    <row r="76" spans="1:34" x14ac:dyDescent="0.2">
      <c r="A76" s="209"/>
      <c r="B76" s="209"/>
      <c r="C76" s="206"/>
      <c r="D76" s="206"/>
      <c r="E76" s="206"/>
      <c r="F76" s="206"/>
      <c r="G76" s="115"/>
      <c r="H76" s="115"/>
      <c r="I76" s="115"/>
      <c r="J76" s="115"/>
      <c r="K76" s="206"/>
      <c r="L76" s="206"/>
      <c r="M76" s="206"/>
      <c r="N76" s="206"/>
      <c r="O76" s="206"/>
      <c r="P76" s="206"/>
      <c r="Q76" s="206"/>
      <c r="R76" s="206"/>
      <c r="S76" s="115"/>
      <c r="T76" s="115"/>
      <c r="U76" s="115"/>
      <c r="V76" s="115"/>
      <c r="W76" s="206"/>
      <c r="X76" s="206"/>
      <c r="Y76" s="206"/>
      <c r="Z76" s="206"/>
      <c r="AA76" s="115"/>
      <c r="AB76" s="115"/>
      <c r="AC76" s="114"/>
      <c r="AD76" s="114"/>
      <c r="AE76" s="114"/>
      <c r="AF76" s="114"/>
      <c r="AG76" s="114"/>
      <c r="AH76" s="114"/>
    </row>
    <row r="77" spans="1:34" x14ac:dyDescent="0.2">
      <c r="C77" s="205"/>
      <c r="D77" s="205"/>
      <c r="E77" s="205"/>
      <c r="F77" s="205"/>
      <c r="G77" s="205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5"/>
      <c r="T77" s="205"/>
      <c r="U77" s="205"/>
      <c r="V77" s="205"/>
      <c r="W77" s="205"/>
      <c r="X77" s="205"/>
      <c r="Y77" s="205"/>
      <c r="Z77" s="205"/>
      <c r="AA77" s="118"/>
      <c r="AB77" s="118"/>
      <c r="AC77" s="205"/>
      <c r="AD77" s="205"/>
      <c r="AE77" s="231"/>
      <c r="AF77" s="231"/>
      <c r="AG77" s="231"/>
      <c r="AH77" s="231"/>
    </row>
    <row r="78" spans="1:34" x14ac:dyDescent="0.2">
      <c r="C78" s="210"/>
      <c r="D78" s="210"/>
      <c r="E78" s="210"/>
      <c r="F78" s="210"/>
      <c r="G78" s="210"/>
      <c r="H78" s="210"/>
      <c r="I78" s="210"/>
      <c r="J78" s="210"/>
      <c r="K78" s="210"/>
      <c r="L78" s="210"/>
      <c r="M78" s="210"/>
      <c r="N78" s="210"/>
      <c r="O78" s="210"/>
      <c r="P78" s="210"/>
      <c r="Q78" s="210"/>
      <c r="R78" s="210"/>
      <c r="S78" s="210"/>
      <c r="T78" s="210"/>
      <c r="U78" s="210"/>
      <c r="V78" s="210"/>
      <c r="W78" s="210"/>
      <c r="X78" s="210"/>
      <c r="Y78" s="210"/>
      <c r="Z78" s="210"/>
      <c r="AA78" s="123"/>
      <c r="AB78" s="123"/>
      <c r="AC78" s="210"/>
      <c r="AD78" s="210"/>
      <c r="AE78" s="231"/>
      <c r="AF78" s="231"/>
      <c r="AG78" s="231"/>
      <c r="AH78" s="231"/>
    </row>
    <row r="79" spans="1:34" x14ac:dyDescent="0.2">
      <c r="C79" s="205"/>
      <c r="D79" s="205"/>
      <c r="E79" s="205"/>
      <c r="F79" s="205"/>
      <c r="G79" s="205"/>
      <c r="H79" s="205"/>
      <c r="I79" s="205"/>
      <c r="J79" s="205"/>
      <c r="K79" s="205"/>
      <c r="L79" s="205"/>
      <c r="M79" s="205"/>
      <c r="N79" s="205"/>
      <c r="O79" s="205"/>
      <c r="P79" s="205"/>
      <c r="Q79" s="205"/>
      <c r="R79" s="205"/>
      <c r="S79" s="205"/>
      <c r="T79" s="205"/>
      <c r="U79" s="205"/>
      <c r="V79" s="205"/>
      <c r="W79" s="205"/>
      <c r="X79" s="205"/>
      <c r="Y79" s="205"/>
      <c r="Z79" s="205"/>
      <c r="AA79" s="118"/>
      <c r="AB79" s="118"/>
      <c r="AC79" s="205"/>
      <c r="AD79" s="205"/>
      <c r="AE79" s="231"/>
      <c r="AF79" s="231"/>
      <c r="AG79" s="231"/>
      <c r="AH79" s="231"/>
    </row>
    <row r="80" spans="1:34" ht="12.75" customHeight="1" x14ac:dyDescent="0.2">
      <c r="C80" s="205"/>
      <c r="D80" s="205"/>
      <c r="E80" s="205"/>
      <c r="F80" s="205"/>
      <c r="G80" s="205"/>
      <c r="H80" s="205"/>
      <c r="I80" s="205"/>
      <c r="J80" s="205"/>
      <c r="K80" s="205"/>
      <c r="L80" s="205"/>
      <c r="M80" s="205"/>
      <c r="N80" s="205"/>
      <c r="O80" s="205"/>
      <c r="P80" s="205"/>
      <c r="Q80" s="205"/>
      <c r="R80" s="205"/>
      <c r="S80" s="205"/>
      <c r="T80" s="205"/>
      <c r="U80" s="205"/>
      <c r="V80" s="205"/>
      <c r="W80" s="205"/>
      <c r="X80" s="205"/>
      <c r="Y80" s="205"/>
      <c r="Z80" s="205"/>
      <c r="AA80" s="118"/>
      <c r="AB80" s="118"/>
      <c r="AC80" s="205"/>
      <c r="AD80" s="205"/>
      <c r="AE80" s="231"/>
      <c r="AF80" s="231"/>
      <c r="AG80" s="231"/>
      <c r="AH80" s="231"/>
    </row>
    <row r="81" spans="1:34" ht="12.75" customHeight="1" x14ac:dyDescent="0.2">
      <c r="C81" s="207"/>
      <c r="D81" s="207"/>
      <c r="E81" s="208"/>
      <c r="F81" s="208"/>
      <c r="G81" s="207"/>
      <c r="H81" s="207"/>
      <c r="I81" s="208"/>
      <c r="J81" s="208"/>
      <c r="K81" s="207"/>
      <c r="L81" s="207"/>
      <c r="M81" s="208"/>
      <c r="N81" s="208"/>
      <c r="O81" s="207"/>
      <c r="P81" s="207"/>
      <c r="Q81" s="208"/>
      <c r="R81" s="208"/>
      <c r="S81" s="207"/>
      <c r="T81" s="207"/>
      <c r="U81" s="207"/>
      <c r="V81" s="207"/>
      <c r="W81" s="207"/>
      <c r="X81" s="207"/>
      <c r="Y81" s="255"/>
      <c r="Z81" s="256"/>
      <c r="AA81" s="125"/>
      <c r="AB81" s="125"/>
      <c r="AC81" s="207"/>
      <c r="AD81" s="207"/>
      <c r="AE81" s="231"/>
      <c r="AF81" s="231"/>
      <c r="AG81" s="231"/>
      <c r="AH81" s="231"/>
    </row>
    <row r="82" spans="1:34" x14ac:dyDescent="0.2">
      <c r="C82" s="207"/>
      <c r="D82" s="207"/>
      <c r="E82" s="208"/>
      <c r="F82" s="208"/>
      <c r="G82" s="207"/>
      <c r="H82" s="207"/>
      <c r="I82" s="208"/>
      <c r="J82" s="208"/>
      <c r="K82" s="207"/>
      <c r="L82" s="207"/>
      <c r="M82" s="208"/>
      <c r="N82" s="208"/>
      <c r="O82" s="207"/>
      <c r="P82" s="207"/>
      <c r="Q82" s="208"/>
      <c r="R82" s="208"/>
      <c r="S82" s="207"/>
      <c r="T82" s="207"/>
      <c r="U82" s="207"/>
      <c r="V82" s="207"/>
      <c r="W82" s="207"/>
      <c r="X82" s="207"/>
      <c r="Y82" s="256"/>
      <c r="Z82" s="256"/>
      <c r="AA82" s="125"/>
      <c r="AB82" s="125"/>
      <c r="AC82" s="207"/>
      <c r="AD82" s="207"/>
      <c r="AE82" s="231"/>
      <c r="AF82" s="231"/>
      <c r="AG82" s="231"/>
      <c r="AH82" s="231"/>
    </row>
    <row r="83" spans="1:34" x14ac:dyDescent="0.2">
      <c r="C83" s="205"/>
      <c r="D83" s="205"/>
      <c r="E83" s="205"/>
      <c r="F83" s="205"/>
      <c r="G83" s="205"/>
      <c r="H83" s="205"/>
      <c r="I83" s="205"/>
      <c r="J83" s="205"/>
      <c r="K83" s="205"/>
      <c r="L83" s="205"/>
      <c r="M83" s="205"/>
      <c r="N83" s="205"/>
      <c r="O83" s="205"/>
      <c r="P83" s="205"/>
      <c r="Q83" s="205"/>
      <c r="R83" s="205"/>
      <c r="S83" s="205"/>
      <c r="T83" s="205"/>
      <c r="U83" s="205"/>
      <c r="V83" s="205"/>
      <c r="W83" s="205"/>
      <c r="X83" s="205"/>
      <c r="Y83" s="205"/>
      <c r="Z83" s="205"/>
      <c r="AA83" s="118"/>
      <c r="AB83" s="118"/>
      <c r="AC83" s="205"/>
      <c r="AD83" s="205"/>
      <c r="AE83" s="205"/>
      <c r="AF83" s="205"/>
      <c r="AG83" s="118"/>
      <c r="AH83" s="118"/>
    </row>
    <row r="84" spans="1:34" x14ac:dyDescent="0.2">
      <c r="C84" s="118"/>
      <c r="D84" s="118"/>
      <c r="E84" s="118"/>
      <c r="F84" s="118"/>
      <c r="G84" s="118"/>
      <c r="H84" s="118"/>
      <c r="I84" s="118"/>
      <c r="J84" s="118"/>
      <c r="K84" s="118"/>
      <c r="L84" s="118"/>
      <c r="M84" s="118"/>
      <c r="N84" s="118"/>
      <c r="O84" s="118"/>
      <c r="P84" s="118"/>
      <c r="Q84" s="118"/>
      <c r="R84" s="118"/>
      <c r="S84" s="118"/>
      <c r="T84" s="118"/>
      <c r="U84" s="118"/>
      <c r="V84" s="118"/>
      <c r="W84" s="118"/>
      <c r="X84" s="118"/>
      <c r="Y84" s="118"/>
      <c r="Z84" s="118"/>
      <c r="AA84" s="118"/>
      <c r="AB84" s="118"/>
      <c r="AC84" s="118"/>
      <c r="AD84" s="118"/>
      <c r="AE84" s="118"/>
      <c r="AF84" s="118"/>
      <c r="AG84" s="118"/>
      <c r="AH84" s="118"/>
    </row>
    <row r="85" spans="1:34" x14ac:dyDescent="0.2">
      <c r="C85" s="205"/>
      <c r="D85" s="205"/>
      <c r="E85" s="205"/>
      <c r="F85" s="205"/>
      <c r="G85" s="205"/>
      <c r="H85" s="205"/>
      <c r="I85" s="205"/>
      <c r="J85" s="205"/>
      <c r="K85" s="205"/>
      <c r="L85" s="205"/>
      <c r="M85" s="205"/>
      <c r="N85" s="205"/>
      <c r="O85" s="205"/>
      <c r="P85" s="205"/>
      <c r="Q85" s="205"/>
      <c r="R85" s="205"/>
      <c r="S85" s="205"/>
      <c r="T85" s="205"/>
      <c r="U85" s="205"/>
      <c r="V85" s="205"/>
      <c r="W85" s="205"/>
      <c r="X85" s="205"/>
      <c r="Y85" s="205"/>
      <c r="Z85" s="205"/>
      <c r="AA85" s="118"/>
      <c r="AB85" s="118"/>
      <c r="AC85" s="205"/>
      <c r="AD85" s="205"/>
      <c r="AE85" s="205"/>
      <c r="AF85" s="205"/>
      <c r="AG85" s="118"/>
      <c r="AH85" s="118"/>
    </row>
    <row r="86" spans="1:34" x14ac:dyDescent="0.2">
      <c r="C86" s="118"/>
      <c r="D86" s="118"/>
      <c r="E86" s="118"/>
      <c r="F86" s="118"/>
      <c r="G86" s="118"/>
      <c r="H86" s="118"/>
      <c r="I86" s="118"/>
      <c r="J86" s="118"/>
      <c r="K86" s="118"/>
      <c r="L86" s="118"/>
      <c r="M86" s="118"/>
      <c r="N86" s="118"/>
      <c r="O86" s="118"/>
      <c r="P86" s="118"/>
      <c r="Q86" s="118"/>
      <c r="R86" s="118"/>
      <c r="S86" s="118"/>
      <c r="T86" s="118"/>
      <c r="U86" s="118"/>
      <c r="V86" s="118"/>
      <c r="W86" s="118"/>
      <c r="X86" s="118"/>
      <c r="Y86" s="118"/>
      <c r="Z86" s="118"/>
      <c r="AA86" s="118"/>
      <c r="AB86" s="118"/>
      <c r="AC86" s="118"/>
      <c r="AD86" s="118"/>
      <c r="AE86" s="118"/>
      <c r="AF86" s="118"/>
      <c r="AG86" s="118"/>
      <c r="AH86" s="118"/>
    </row>
    <row r="87" spans="1:34" x14ac:dyDescent="0.2">
      <c r="C87" s="205"/>
      <c r="D87" s="205"/>
      <c r="E87" s="205"/>
      <c r="F87" s="205"/>
      <c r="G87" s="205"/>
      <c r="H87" s="205"/>
      <c r="I87" s="205"/>
      <c r="J87" s="205"/>
      <c r="K87" s="205"/>
      <c r="L87" s="205"/>
      <c r="M87" s="205"/>
      <c r="N87" s="205"/>
      <c r="O87" s="205"/>
      <c r="P87" s="205"/>
      <c r="Q87" s="205"/>
      <c r="R87" s="205"/>
      <c r="S87" s="205"/>
      <c r="T87" s="205"/>
      <c r="U87" s="205"/>
      <c r="V87" s="205"/>
      <c r="W87" s="205"/>
      <c r="X87" s="205"/>
      <c r="Y87" s="205"/>
      <c r="Z87" s="205"/>
      <c r="AA87" s="118"/>
      <c r="AB87" s="118"/>
      <c r="AC87" s="205"/>
      <c r="AD87" s="205"/>
      <c r="AE87" s="205"/>
      <c r="AF87" s="205"/>
      <c r="AG87" s="118"/>
      <c r="AH87" s="118"/>
    </row>
    <row r="88" spans="1:34" x14ac:dyDescent="0.2">
      <c r="C88" s="118"/>
      <c r="D88" s="118"/>
      <c r="E88" s="118"/>
      <c r="F88" s="118"/>
      <c r="G88" s="118"/>
      <c r="H88" s="118"/>
      <c r="I88" s="118"/>
      <c r="J88" s="118"/>
      <c r="K88" s="118"/>
      <c r="L88" s="118"/>
      <c r="M88" s="118"/>
      <c r="N88" s="118"/>
      <c r="O88" s="118"/>
      <c r="P88" s="118"/>
      <c r="Q88" s="118"/>
      <c r="R88" s="118"/>
      <c r="S88" s="118"/>
      <c r="T88" s="118"/>
      <c r="U88" s="118"/>
      <c r="V88" s="118"/>
      <c r="W88" s="118"/>
      <c r="X88" s="118"/>
      <c r="Y88" s="118"/>
      <c r="Z88" s="118"/>
      <c r="AA88" s="118"/>
      <c r="AB88" s="118"/>
      <c r="AC88" s="118"/>
      <c r="AD88" s="118"/>
      <c r="AE88" s="118"/>
      <c r="AF88" s="118"/>
      <c r="AG88" s="118"/>
      <c r="AH88" s="118"/>
    </row>
    <row r="89" spans="1:34" x14ac:dyDescent="0.2">
      <c r="C89" s="205"/>
      <c r="D89" s="205"/>
      <c r="E89" s="205"/>
      <c r="F89" s="205"/>
      <c r="G89" s="205"/>
      <c r="H89" s="205"/>
      <c r="I89" s="205"/>
      <c r="J89" s="205"/>
      <c r="K89" s="205"/>
      <c r="L89" s="205"/>
      <c r="M89" s="205"/>
      <c r="N89" s="205"/>
      <c r="O89" s="205"/>
      <c r="P89" s="205"/>
      <c r="Q89" s="205"/>
      <c r="R89" s="205"/>
      <c r="S89" s="205"/>
      <c r="T89" s="205"/>
      <c r="U89" s="205"/>
      <c r="V89" s="205"/>
      <c r="W89" s="205"/>
      <c r="X89" s="205"/>
      <c r="Y89" s="205"/>
      <c r="Z89" s="205"/>
      <c r="AA89" s="118"/>
      <c r="AB89" s="118"/>
      <c r="AC89" s="205"/>
      <c r="AD89" s="205"/>
      <c r="AE89" s="205"/>
      <c r="AF89" s="205"/>
      <c r="AG89" s="118"/>
      <c r="AH89" s="118"/>
    </row>
    <row r="90" spans="1:34" x14ac:dyDescent="0.2">
      <c r="C90" s="205"/>
      <c r="D90" s="205"/>
      <c r="E90" s="205"/>
      <c r="F90" s="205"/>
      <c r="G90" s="205"/>
      <c r="H90" s="205"/>
      <c r="I90" s="205"/>
      <c r="J90" s="205"/>
      <c r="K90" s="205"/>
      <c r="L90" s="205"/>
      <c r="M90" s="205"/>
      <c r="N90" s="205"/>
      <c r="O90" s="205"/>
      <c r="P90" s="205"/>
      <c r="Q90" s="205"/>
      <c r="R90" s="205"/>
      <c r="S90" s="205"/>
      <c r="T90" s="205"/>
      <c r="U90" s="205"/>
      <c r="V90" s="205"/>
      <c r="W90" s="205"/>
      <c r="X90" s="205"/>
      <c r="Y90" s="205"/>
      <c r="Z90" s="205"/>
      <c r="AA90" s="118"/>
      <c r="AB90" s="118"/>
      <c r="AC90" s="205"/>
      <c r="AD90" s="205"/>
      <c r="AE90" s="205"/>
      <c r="AF90" s="205"/>
      <c r="AG90" s="118"/>
      <c r="AH90" s="118"/>
    </row>
    <row r="91" spans="1:34" x14ac:dyDescent="0.2">
      <c r="A91" s="119"/>
      <c r="C91" s="205"/>
      <c r="D91" s="205"/>
      <c r="E91" s="205"/>
      <c r="F91" s="205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  <c r="Z91" s="205"/>
      <c r="AA91" s="118"/>
      <c r="AB91" s="118"/>
      <c r="AC91" s="205"/>
      <c r="AD91" s="205"/>
      <c r="AE91" s="205"/>
      <c r="AF91" s="205"/>
      <c r="AG91" s="118"/>
      <c r="AH91" s="118"/>
    </row>
    <row r="92" spans="1:34" x14ac:dyDescent="0.2">
      <c r="C92" s="205"/>
      <c r="D92" s="205"/>
      <c r="E92" s="205"/>
      <c r="F92" s="205"/>
      <c r="G92" s="205"/>
      <c r="H92" s="205"/>
      <c r="I92" s="205"/>
      <c r="J92" s="205"/>
      <c r="K92" s="205"/>
      <c r="L92" s="205"/>
      <c r="M92" s="205"/>
      <c r="N92" s="205"/>
      <c r="O92" s="205"/>
      <c r="P92" s="205"/>
      <c r="Q92" s="205"/>
      <c r="R92" s="205"/>
      <c r="S92" s="205"/>
      <c r="T92" s="205"/>
      <c r="U92" s="205"/>
      <c r="V92" s="205"/>
      <c r="W92" s="205"/>
      <c r="X92" s="205"/>
      <c r="Y92" s="205"/>
      <c r="Z92" s="205"/>
      <c r="AA92" s="118"/>
      <c r="AB92" s="118"/>
      <c r="AC92" s="205"/>
      <c r="AD92" s="205"/>
      <c r="AE92" s="205"/>
      <c r="AF92" s="205"/>
      <c r="AG92" s="118"/>
      <c r="AH92" s="118"/>
    </row>
    <row r="93" spans="1:34" x14ac:dyDescent="0.2">
      <c r="B93" s="119"/>
      <c r="C93" s="205"/>
      <c r="D93" s="205"/>
      <c r="E93" s="205"/>
      <c r="F93" s="205"/>
      <c r="G93" s="205"/>
      <c r="H93" s="205"/>
      <c r="I93" s="205"/>
      <c r="J93" s="205"/>
      <c r="K93" s="205"/>
      <c r="L93" s="205"/>
      <c r="M93" s="205"/>
      <c r="N93" s="205"/>
      <c r="O93" s="205"/>
      <c r="P93" s="205"/>
      <c r="Q93" s="205"/>
      <c r="R93" s="205"/>
      <c r="S93" s="205"/>
      <c r="T93" s="205"/>
      <c r="U93" s="205"/>
      <c r="V93" s="205"/>
      <c r="W93" s="205"/>
      <c r="X93" s="205"/>
      <c r="Y93" s="205"/>
      <c r="Z93" s="205"/>
      <c r="AA93" s="118"/>
      <c r="AB93" s="118"/>
      <c r="AC93" s="205"/>
      <c r="AD93" s="205"/>
      <c r="AE93" s="205"/>
      <c r="AF93" s="205"/>
      <c r="AG93" s="118"/>
      <c r="AH93" s="118"/>
    </row>
    <row r="94" spans="1:34" x14ac:dyDescent="0.2">
      <c r="C94" s="205"/>
      <c r="D94" s="205"/>
      <c r="E94" s="205"/>
      <c r="F94" s="205"/>
      <c r="G94" s="205"/>
      <c r="H94" s="205"/>
      <c r="I94" s="205"/>
      <c r="J94" s="205"/>
      <c r="K94" s="205"/>
      <c r="L94" s="205"/>
      <c r="M94" s="205"/>
      <c r="N94" s="205"/>
      <c r="O94" s="205"/>
      <c r="P94" s="205"/>
      <c r="Q94" s="205"/>
      <c r="R94" s="205"/>
      <c r="S94" s="205"/>
      <c r="T94" s="205"/>
      <c r="U94" s="205"/>
      <c r="V94" s="205"/>
      <c r="W94" s="205"/>
      <c r="X94" s="205"/>
      <c r="Y94" s="205"/>
      <c r="Z94" s="205"/>
      <c r="AA94" s="118"/>
      <c r="AB94" s="118"/>
      <c r="AC94" s="205"/>
      <c r="AD94" s="205"/>
      <c r="AE94" s="205"/>
      <c r="AF94" s="205"/>
      <c r="AG94" s="118"/>
      <c r="AH94" s="118"/>
    </row>
    <row r="95" spans="1:34" x14ac:dyDescent="0.2">
      <c r="C95" s="205"/>
      <c r="D95" s="205"/>
      <c r="E95" s="205"/>
      <c r="F95" s="205"/>
      <c r="G95" s="205"/>
      <c r="H95" s="205"/>
      <c r="I95" s="205"/>
      <c r="J95" s="205"/>
      <c r="K95" s="205"/>
      <c r="L95" s="205"/>
      <c r="M95" s="205"/>
      <c r="N95" s="205"/>
      <c r="O95" s="205"/>
      <c r="P95" s="205"/>
      <c r="Q95" s="205"/>
      <c r="R95" s="205"/>
      <c r="S95" s="205"/>
      <c r="T95" s="205"/>
      <c r="U95" s="205"/>
      <c r="V95" s="205"/>
      <c r="W95" s="205"/>
      <c r="X95" s="205"/>
      <c r="Y95" s="205"/>
      <c r="Z95" s="205"/>
      <c r="AA95" s="118"/>
      <c r="AB95" s="118"/>
      <c r="AC95" s="205"/>
      <c r="AD95" s="205"/>
      <c r="AE95" s="205"/>
      <c r="AF95" s="205"/>
      <c r="AG95" s="118"/>
      <c r="AH95" s="118"/>
    </row>
    <row r="96" spans="1:34" x14ac:dyDescent="0.2">
      <c r="C96" s="205"/>
      <c r="D96" s="205"/>
      <c r="E96" s="205"/>
      <c r="F96" s="205"/>
      <c r="G96" s="205"/>
      <c r="H96" s="205"/>
      <c r="I96" s="205"/>
      <c r="J96" s="205"/>
      <c r="K96" s="205"/>
      <c r="L96" s="205"/>
      <c r="M96" s="205"/>
      <c r="N96" s="205"/>
      <c r="O96" s="205"/>
      <c r="P96" s="205"/>
      <c r="Q96" s="205"/>
      <c r="R96" s="205"/>
      <c r="S96" s="205"/>
      <c r="T96" s="205"/>
      <c r="U96" s="205"/>
      <c r="V96" s="205"/>
      <c r="W96" s="205"/>
      <c r="X96" s="205"/>
      <c r="Y96" s="205"/>
      <c r="Z96" s="205"/>
      <c r="AA96" s="118"/>
      <c r="AB96" s="118"/>
      <c r="AC96" s="205"/>
      <c r="AD96" s="205"/>
      <c r="AE96" s="205"/>
      <c r="AF96" s="205"/>
      <c r="AG96" s="118"/>
      <c r="AH96" s="118"/>
    </row>
    <row r="97" spans="2:34" x14ac:dyDescent="0.2">
      <c r="B97" s="119"/>
      <c r="C97" s="205"/>
      <c r="D97" s="205"/>
      <c r="E97" s="205"/>
      <c r="F97" s="205"/>
      <c r="G97" s="205"/>
      <c r="H97" s="205"/>
      <c r="I97" s="205"/>
      <c r="J97" s="205"/>
      <c r="K97" s="205"/>
      <c r="L97" s="205"/>
      <c r="M97" s="205"/>
      <c r="N97" s="205"/>
      <c r="O97" s="205"/>
      <c r="P97" s="205"/>
      <c r="Q97" s="205"/>
      <c r="R97" s="205"/>
      <c r="S97" s="205"/>
      <c r="T97" s="205"/>
      <c r="U97" s="205"/>
      <c r="V97" s="205"/>
      <c r="W97" s="205"/>
      <c r="X97" s="205"/>
      <c r="Y97" s="205"/>
      <c r="Z97" s="205"/>
      <c r="AA97" s="118"/>
      <c r="AB97" s="118"/>
      <c r="AC97" s="205"/>
      <c r="AD97" s="205"/>
      <c r="AE97" s="205"/>
      <c r="AF97" s="205"/>
      <c r="AG97" s="118"/>
      <c r="AH97" s="118"/>
    </row>
    <row r="98" spans="2:34" x14ac:dyDescent="0.2">
      <c r="C98" s="205"/>
      <c r="D98" s="205"/>
      <c r="E98" s="205"/>
      <c r="F98" s="205"/>
      <c r="G98" s="205"/>
      <c r="H98" s="205"/>
      <c r="I98" s="205"/>
      <c r="J98" s="205"/>
      <c r="K98" s="205"/>
      <c r="L98" s="205"/>
      <c r="M98" s="205"/>
      <c r="N98" s="205"/>
      <c r="O98" s="205"/>
      <c r="P98" s="205"/>
      <c r="Q98" s="205"/>
      <c r="R98" s="205"/>
      <c r="S98" s="205"/>
      <c r="T98" s="205"/>
      <c r="U98" s="205"/>
      <c r="V98" s="205"/>
      <c r="W98" s="205"/>
      <c r="X98" s="205"/>
      <c r="Y98" s="205"/>
      <c r="Z98" s="205"/>
      <c r="AA98" s="118"/>
      <c r="AB98" s="118"/>
      <c r="AC98" s="205"/>
      <c r="AD98" s="205"/>
      <c r="AE98" s="205"/>
      <c r="AF98" s="205"/>
      <c r="AG98" s="118"/>
      <c r="AH98" s="118"/>
    </row>
    <row r="99" spans="2:34" x14ac:dyDescent="0.2">
      <c r="C99" s="205"/>
      <c r="D99" s="205"/>
      <c r="E99" s="205"/>
      <c r="F99" s="205"/>
      <c r="G99" s="205"/>
      <c r="H99" s="205"/>
      <c r="I99" s="205"/>
      <c r="J99" s="205"/>
      <c r="K99" s="205"/>
      <c r="L99" s="205"/>
      <c r="M99" s="205"/>
      <c r="N99" s="205"/>
      <c r="O99" s="205"/>
      <c r="P99" s="205"/>
      <c r="Q99" s="205"/>
      <c r="R99" s="205"/>
      <c r="S99" s="205"/>
      <c r="T99" s="205"/>
      <c r="U99" s="205"/>
      <c r="V99" s="205"/>
      <c r="W99" s="205"/>
      <c r="X99" s="205"/>
      <c r="Y99" s="205"/>
      <c r="Z99" s="205"/>
      <c r="AA99" s="118"/>
      <c r="AB99" s="118"/>
      <c r="AC99" s="205"/>
      <c r="AD99" s="205"/>
      <c r="AE99" s="205"/>
      <c r="AF99" s="205"/>
      <c r="AG99" s="118"/>
      <c r="AH99" s="118"/>
    </row>
    <row r="100" spans="2:34" x14ac:dyDescent="0.2">
      <c r="C100" s="205"/>
      <c r="D100" s="205"/>
      <c r="E100" s="205"/>
      <c r="F100" s="205"/>
      <c r="G100" s="205"/>
      <c r="H100" s="205"/>
      <c r="I100" s="205"/>
      <c r="J100" s="205"/>
      <c r="K100" s="205"/>
      <c r="L100" s="205"/>
      <c r="M100" s="205"/>
      <c r="N100" s="205"/>
      <c r="O100" s="205"/>
      <c r="P100" s="205"/>
      <c r="Q100" s="205"/>
      <c r="R100" s="205"/>
      <c r="S100" s="205"/>
      <c r="T100" s="205"/>
      <c r="U100" s="205"/>
      <c r="V100" s="205"/>
      <c r="W100" s="205"/>
      <c r="X100" s="205"/>
      <c r="Y100" s="205"/>
      <c r="Z100" s="205"/>
      <c r="AA100" s="118"/>
      <c r="AB100" s="118"/>
      <c r="AC100" s="205"/>
      <c r="AD100" s="205"/>
      <c r="AE100" s="205"/>
      <c r="AF100" s="205"/>
      <c r="AG100" s="118"/>
      <c r="AH100" s="118"/>
    </row>
    <row r="101" spans="2:34" x14ac:dyDescent="0.2">
      <c r="C101" s="205"/>
      <c r="D101" s="205"/>
      <c r="E101" s="205"/>
      <c r="F101" s="205"/>
      <c r="G101" s="205"/>
      <c r="H101" s="205"/>
      <c r="I101" s="205"/>
      <c r="J101" s="205"/>
      <c r="K101" s="205"/>
      <c r="L101" s="205"/>
      <c r="M101" s="205"/>
      <c r="N101" s="205"/>
      <c r="O101" s="205"/>
      <c r="P101" s="205"/>
      <c r="Q101" s="205"/>
      <c r="R101" s="205"/>
      <c r="S101" s="205"/>
      <c r="T101" s="205"/>
      <c r="U101" s="205"/>
      <c r="V101" s="205"/>
      <c r="W101" s="205"/>
      <c r="X101" s="205"/>
      <c r="Y101" s="205"/>
      <c r="Z101" s="205"/>
      <c r="AA101" s="118"/>
      <c r="AB101" s="118"/>
      <c r="AC101" s="205"/>
      <c r="AD101" s="205"/>
      <c r="AE101" s="205"/>
      <c r="AF101" s="205"/>
      <c r="AG101" s="118"/>
      <c r="AH101" s="118"/>
    </row>
    <row r="102" spans="2:34" x14ac:dyDescent="0.2">
      <c r="C102" s="205"/>
      <c r="D102" s="205"/>
      <c r="E102" s="205"/>
      <c r="F102" s="205"/>
      <c r="G102" s="205"/>
      <c r="H102" s="205"/>
      <c r="I102" s="205"/>
      <c r="J102" s="205"/>
      <c r="K102" s="205"/>
      <c r="L102" s="205"/>
      <c r="M102" s="205"/>
      <c r="N102" s="205"/>
      <c r="O102" s="205"/>
      <c r="P102" s="205"/>
      <c r="Q102" s="205"/>
      <c r="R102" s="205"/>
      <c r="S102" s="205"/>
      <c r="T102" s="205"/>
      <c r="U102" s="205"/>
      <c r="V102" s="205"/>
      <c r="W102" s="205"/>
      <c r="X102" s="205"/>
      <c r="Y102" s="205"/>
      <c r="Z102" s="205"/>
      <c r="AA102" s="118"/>
      <c r="AB102" s="118"/>
      <c r="AC102" s="205"/>
      <c r="AD102" s="205"/>
      <c r="AE102" s="205"/>
      <c r="AF102" s="205"/>
      <c r="AG102" s="118"/>
      <c r="AH102" s="118"/>
    </row>
    <row r="103" spans="2:34" x14ac:dyDescent="0.2">
      <c r="C103" s="205"/>
      <c r="D103" s="205"/>
      <c r="E103" s="205"/>
      <c r="F103" s="205"/>
      <c r="G103" s="205"/>
      <c r="H103" s="205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5"/>
      <c r="Y103" s="205"/>
      <c r="Z103" s="205"/>
      <c r="AA103" s="118"/>
      <c r="AB103" s="118"/>
      <c r="AC103" s="205"/>
      <c r="AD103" s="205"/>
      <c r="AE103" s="205"/>
      <c r="AF103" s="205"/>
      <c r="AG103" s="118"/>
      <c r="AH103" s="118"/>
    </row>
    <row r="104" spans="2:34" x14ac:dyDescent="0.2">
      <c r="C104" s="205"/>
      <c r="D104" s="205"/>
      <c r="E104" s="205"/>
      <c r="F104" s="205"/>
      <c r="G104" s="205"/>
      <c r="H104" s="205"/>
      <c r="I104" s="205"/>
      <c r="J104" s="205"/>
      <c r="K104" s="205"/>
      <c r="L104" s="205"/>
      <c r="M104" s="205"/>
      <c r="N104" s="205"/>
      <c r="O104" s="205"/>
      <c r="P104" s="205"/>
      <c r="Q104" s="205"/>
      <c r="R104" s="205"/>
      <c r="S104" s="205"/>
      <c r="T104" s="205"/>
      <c r="U104" s="205"/>
      <c r="V104" s="205"/>
      <c r="W104" s="205"/>
      <c r="X104" s="205"/>
      <c r="Y104" s="205"/>
      <c r="Z104" s="205"/>
      <c r="AA104" s="118"/>
      <c r="AB104" s="118"/>
      <c r="AC104" s="205"/>
      <c r="AD104" s="205"/>
      <c r="AE104" s="205"/>
      <c r="AF104" s="205"/>
      <c r="AG104" s="118"/>
      <c r="AH104" s="118"/>
    </row>
    <row r="105" spans="2:34" x14ac:dyDescent="0.2">
      <c r="C105" s="205"/>
      <c r="D105" s="205"/>
      <c r="E105" s="205"/>
      <c r="F105" s="205"/>
      <c r="G105" s="205"/>
      <c r="H105" s="205"/>
      <c r="I105" s="205"/>
      <c r="J105" s="205"/>
      <c r="K105" s="205"/>
      <c r="L105" s="205"/>
      <c r="M105" s="205"/>
      <c r="N105" s="205"/>
      <c r="O105" s="205"/>
      <c r="P105" s="205"/>
      <c r="Q105" s="205"/>
      <c r="R105" s="205"/>
      <c r="S105" s="205"/>
      <c r="T105" s="205"/>
      <c r="U105" s="205"/>
      <c r="V105" s="205"/>
      <c r="W105" s="205"/>
      <c r="X105" s="205"/>
      <c r="Y105" s="205"/>
      <c r="Z105" s="205"/>
      <c r="AA105" s="118"/>
      <c r="AB105" s="118"/>
      <c r="AC105" s="205"/>
      <c r="AD105" s="205"/>
      <c r="AE105" s="205"/>
      <c r="AF105" s="205"/>
      <c r="AG105" s="118"/>
      <c r="AH105" s="118"/>
    </row>
    <row r="106" spans="2:34" x14ac:dyDescent="0.2">
      <c r="C106" s="205"/>
      <c r="D106" s="205"/>
      <c r="E106" s="205"/>
      <c r="F106" s="205"/>
      <c r="G106" s="205"/>
      <c r="H106" s="205"/>
      <c r="I106" s="205"/>
      <c r="J106" s="205"/>
      <c r="K106" s="205"/>
      <c r="L106" s="205"/>
      <c r="M106" s="205"/>
      <c r="N106" s="205"/>
      <c r="O106" s="205"/>
      <c r="P106" s="205"/>
      <c r="Q106" s="205"/>
      <c r="R106" s="205"/>
      <c r="S106" s="205"/>
      <c r="T106" s="205"/>
      <c r="U106" s="205"/>
      <c r="V106" s="205"/>
      <c r="W106" s="205"/>
      <c r="X106" s="205"/>
      <c r="Y106" s="205"/>
      <c r="Z106" s="205"/>
      <c r="AA106" s="118"/>
      <c r="AB106" s="118"/>
      <c r="AC106" s="205"/>
      <c r="AD106" s="205"/>
      <c r="AE106" s="205"/>
      <c r="AF106" s="205"/>
      <c r="AG106" s="118"/>
      <c r="AH106" s="118"/>
    </row>
    <row r="107" spans="2:34" x14ac:dyDescent="0.2">
      <c r="C107" s="205"/>
      <c r="D107" s="205"/>
      <c r="E107" s="205"/>
      <c r="F107" s="205"/>
      <c r="G107" s="205"/>
      <c r="H107" s="205"/>
      <c r="I107" s="205"/>
      <c r="J107" s="205"/>
      <c r="K107" s="205"/>
      <c r="L107" s="205"/>
      <c r="M107" s="205"/>
      <c r="N107" s="205"/>
      <c r="O107" s="205"/>
      <c r="P107" s="205"/>
      <c r="Q107" s="205"/>
      <c r="R107" s="205"/>
      <c r="S107" s="205"/>
      <c r="T107" s="205"/>
      <c r="U107" s="205"/>
      <c r="V107" s="205"/>
      <c r="W107" s="205"/>
      <c r="X107" s="205"/>
      <c r="Y107" s="205"/>
      <c r="Z107" s="205"/>
      <c r="AA107" s="118"/>
      <c r="AB107" s="118"/>
      <c r="AC107" s="205"/>
      <c r="AD107" s="205"/>
      <c r="AE107" s="205"/>
      <c r="AF107" s="205"/>
      <c r="AG107" s="118"/>
      <c r="AH107" s="118"/>
    </row>
    <row r="108" spans="2:34" x14ac:dyDescent="0.2">
      <c r="C108" s="205"/>
      <c r="D108" s="205"/>
      <c r="E108" s="205"/>
      <c r="F108" s="205"/>
      <c r="G108" s="205"/>
      <c r="H108" s="205"/>
      <c r="I108" s="205"/>
      <c r="J108" s="205"/>
      <c r="K108" s="205"/>
      <c r="L108" s="205"/>
      <c r="M108" s="205"/>
      <c r="N108" s="205"/>
      <c r="O108" s="205"/>
      <c r="P108" s="205"/>
      <c r="Q108" s="205"/>
      <c r="R108" s="205"/>
      <c r="S108" s="205"/>
      <c r="T108" s="205"/>
      <c r="U108" s="205"/>
      <c r="V108" s="205"/>
      <c r="W108" s="205"/>
      <c r="X108" s="205"/>
      <c r="Y108" s="205"/>
      <c r="Z108" s="205"/>
      <c r="AA108" s="118"/>
      <c r="AB108" s="118"/>
      <c r="AC108" s="205"/>
      <c r="AD108" s="205"/>
      <c r="AE108" s="205"/>
      <c r="AF108" s="205"/>
      <c r="AG108" s="118"/>
      <c r="AH108" s="118"/>
    </row>
    <row r="109" spans="2:34" x14ac:dyDescent="0.2">
      <c r="C109" s="205"/>
      <c r="D109" s="205"/>
      <c r="E109" s="205"/>
      <c r="F109" s="205"/>
      <c r="G109" s="205"/>
      <c r="H109" s="205"/>
      <c r="I109" s="205"/>
      <c r="J109" s="205"/>
      <c r="K109" s="205"/>
      <c r="L109" s="205"/>
      <c r="M109" s="205"/>
      <c r="N109" s="205"/>
      <c r="O109" s="205"/>
      <c r="P109" s="205"/>
      <c r="Q109" s="205"/>
      <c r="R109" s="205"/>
      <c r="S109" s="205"/>
      <c r="T109" s="205"/>
      <c r="U109" s="205"/>
      <c r="V109" s="205"/>
      <c r="W109" s="205"/>
      <c r="X109" s="205"/>
      <c r="Y109" s="205"/>
      <c r="Z109" s="205"/>
      <c r="AA109" s="118"/>
      <c r="AB109" s="118"/>
      <c r="AC109" s="205"/>
      <c r="AD109" s="205"/>
      <c r="AE109" s="205"/>
      <c r="AF109" s="205"/>
      <c r="AG109" s="118"/>
      <c r="AH109" s="118"/>
    </row>
    <row r="110" spans="2:34" x14ac:dyDescent="0.2">
      <c r="C110" s="205"/>
      <c r="D110" s="205"/>
      <c r="E110" s="205"/>
      <c r="F110" s="205"/>
      <c r="G110" s="205"/>
      <c r="H110" s="205"/>
      <c r="I110" s="205"/>
      <c r="J110" s="205"/>
      <c r="K110" s="205"/>
      <c r="L110" s="205"/>
      <c r="M110" s="205"/>
      <c r="N110" s="205"/>
      <c r="O110" s="205"/>
      <c r="P110" s="205"/>
      <c r="Q110" s="205"/>
      <c r="R110" s="205"/>
      <c r="S110" s="205"/>
      <c r="T110" s="205"/>
      <c r="U110" s="205"/>
      <c r="V110" s="205"/>
      <c r="W110" s="205"/>
      <c r="X110" s="205"/>
      <c r="Y110" s="205"/>
      <c r="Z110" s="205"/>
      <c r="AA110" s="118"/>
      <c r="AB110" s="118"/>
      <c r="AC110" s="205"/>
      <c r="AD110" s="205"/>
      <c r="AE110" s="205"/>
      <c r="AF110" s="205"/>
      <c r="AG110" s="118"/>
      <c r="AH110" s="118"/>
    </row>
    <row r="111" spans="2:34" x14ac:dyDescent="0.2">
      <c r="C111" s="205"/>
      <c r="D111" s="205"/>
      <c r="E111" s="205"/>
      <c r="F111" s="205"/>
      <c r="G111" s="205"/>
      <c r="H111" s="205"/>
      <c r="I111" s="205"/>
      <c r="J111" s="205"/>
      <c r="K111" s="205"/>
      <c r="L111" s="205"/>
      <c r="M111" s="205"/>
      <c r="N111" s="205"/>
      <c r="O111" s="205"/>
      <c r="P111" s="205"/>
      <c r="Q111" s="205"/>
      <c r="R111" s="205"/>
      <c r="S111" s="205"/>
      <c r="T111" s="205"/>
      <c r="U111" s="205"/>
      <c r="V111" s="205"/>
      <c r="W111" s="205"/>
      <c r="X111" s="205"/>
      <c r="Y111" s="205"/>
      <c r="Z111" s="205"/>
      <c r="AA111" s="118"/>
      <c r="AB111" s="118"/>
      <c r="AC111" s="205"/>
      <c r="AD111" s="205"/>
      <c r="AE111" s="205"/>
      <c r="AF111" s="205"/>
      <c r="AG111" s="118"/>
      <c r="AH111" s="118"/>
    </row>
    <row r="112" spans="2:34" x14ac:dyDescent="0.2">
      <c r="C112" s="205"/>
      <c r="D112" s="205"/>
      <c r="E112" s="205"/>
      <c r="F112" s="205"/>
      <c r="G112" s="205"/>
      <c r="H112" s="205"/>
      <c r="I112" s="205"/>
      <c r="J112" s="205"/>
      <c r="K112" s="205"/>
      <c r="L112" s="205"/>
      <c r="M112" s="205"/>
      <c r="N112" s="205"/>
      <c r="O112" s="205"/>
      <c r="P112" s="205"/>
      <c r="Q112" s="205"/>
      <c r="R112" s="205"/>
      <c r="S112" s="205"/>
      <c r="T112" s="205"/>
      <c r="U112" s="205"/>
      <c r="V112" s="205"/>
      <c r="W112" s="205"/>
      <c r="X112" s="205"/>
      <c r="Y112" s="205"/>
      <c r="Z112" s="205"/>
      <c r="AA112" s="118"/>
      <c r="AB112" s="118"/>
      <c r="AC112" s="205"/>
      <c r="AD112" s="205"/>
      <c r="AE112" s="205"/>
      <c r="AF112" s="205"/>
      <c r="AG112" s="118"/>
      <c r="AH112" s="118"/>
    </row>
    <row r="113" spans="1:34" x14ac:dyDescent="0.2">
      <c r="C113" s="118"/>
      <c r="D113" s="118"/>
      <c r="E113" s="118"/>
      <c r="F113" s="118"/>
      <c r="G113" s="118"/>
      <c r="H113" s="118"/>
      <c r="I113" s="118"/>
      <c r="J113" s="118"/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</row>
    <row r="114" spans="1:34" x14ac:dyDescent="0.2">
      <c r="C114" s="205"/>
      <c r="D114" s="205"/>
      <c r="E114" s="205"/>
      <c r="F114" s="205"/>
      <c r="G114" s="205"/>
      <c r="H114" s="205"/>
      <c r="I114" s="205"/>
      <c r="J114" s="205"/>
      <c r="K114" s="205"/>
      <c r="L114" s="205"/>
      <c r="M114" s="205"/>
      <c r="N114" s="205"/>
      <c r="O114" s="205"/>
      <c r="P114" s="205"/>
      <c r="Q114" s="205"/>
      <c r="R114" s="205"/>
      <c r="S114" s="205"/>
      <c r="T114" s="205"/>
      <c r="U114" s="205"/>
      <c r="V114" s="205"/>
      <c r="W114" s="205"/>
      <c r="X114" s="205"/>
      <c r="Y114" s="205"/>
      <c r="Z114" s="205"/>
      <c r="AA114" s="118"/>
      <c r="AB114" s="118"/>
      <c r="AC114" s="205"/>
      <c r="AD114" s="205"/>
      <c r="AE114" s="205"/>
      <c r="AF114" s="205"/>
      <c r="AG114" s="118"/>
      <c r="AH114" s="118"/>
    </row>
    <row r="115" spans="1:34" x14ac:dyDescent="0.2">
      <c r="C115" s="205"/>
      <c r="D115" s="205"/>
      <c r="E115" s="205"/>
      <c r="F115" s="205"/>
      <c r="G115" s="205"/>
      <c r="H115" s="205"/>
      <c r="I115" s="205"/>
      <c r="J115" s="205"/>
      <c r="K115" s="205"/>
      <c r="L115" s="205"/>
      <c r="M115" s="205"/>
      <c r="N115" s="205"/>
      <c r="O115" s="205"/>
      <c r="P115" s="205"/>
      <c r="Q115" s="205"/>
      <c r="R115" s="205"/>
      <c r="S115" s="205"/>
      <c r="T115" s="205"/>
      <c r="U115" s="205"/>
      <c r="V115" s="205"/>
      <c r="W115" s="205"/>
      <c r="X115" s="205"/>
      <c r="Y115" s="205"/>
      <c r="Z115" s="205"/>
      <c r="AA115" s="118"/>
      <c r="AB115" s="118"/>
      <c r="AC115" s="205"/>
      <c r="AD115" s="205"/>
      <c r="AE115" s="205"/>
      <c r="AF115" s="205"/>
      <c r="AG115" s="118"/>
      <c r="AH115" s="118"/>
    </row>
    <row r="116" spans="1:34" x14ac:dyDescent="0.2">
      <c r="C116" s="118"/>
      <c r="D116" s="118"/>
      <c r="E116" s="118"/>
      <c r="F116" s="118"/>
      <c r="G116" s="118"/>
      <c r="H116" s="118"/>
      <c r="I116" s="118"/>
      <c r="J116" s="118"/>
      <c r="K116" s="118"/>
      <c r="L116" s="118"/>
      <c r="M116" s="118"/>
      <c r="N116" s="118"/>
      <c r="O116" s="118"/>
      <c r="P116" s="118"/>
      <c r="Q116" s="118"/>
      <c r="R116" s="118"/>
      <c r="S116" s="118"/>
      <c r="T116" s="118"/>
      <c r="U116" s="118"/>
      <c r="V116" s="118"/>
      <c r="W116" s="118"/>
      <c r="X116" s="118"/>
      <c r="Y116" s="118"/>
      <c r="Z116" s="118"/>
      <c r="AA116" s="118"/>
      <c r="AB116" s="118"/>
      <c r="AC116" s="118"/>
      <c r="AD116" s="118"/>
      <c r="AE116" s="118"/>
      <c r="AF116" s="118"/>
      <c r="AG116" s="118"/>
      <c r="AH116" s="118"/>
    </row>
    <row r="117" spans="1:34" x14ac:dyDescent="0.2">
      <c r="C117" s="205"/>
      <c r="D117" s="205"/>
      <c r="E117" s="205"/>
      <c r="F117" s="205"/>
      <c r="G117" s="205"/>
      <c r="H117" s="205"/>
      <c r="I117" s="205"/>
      <c r="J117" s="205"/>
      <c r="K117" s="205"/>
      <c r="L117" s="205"/>
      <c r="M117" s="205"/>
      <c r="N117" s="205"/>
      <c r="O117" s="205"/>
      <c r="P117" s="205"/>
      <c r="Q117" s="205"/>
      <c r="R117" s="205"/>
      <c r="S117" s="205"/>
      <c r="T117" s="205"/>
      <c r="U117" s="205"/>
      <c r="V117" s="205"/>
      <c r="W117" s="205"/>
      <c r="X117" s="205"/>
      <c r="Y117" s="205"/>
      <c r="Z117" s="205"/>
      <c r="AA117" s="118"/>
      <c r="AB117" s="118"/>
      <c r="AC117" s="205"/>
      <c r="AD117" s="205"/>
      <c r="AE117" s="205"/>
      <c r="AF117" s="205"/>
      <c r="AG117" s="118"/>
      <c r="AH117" s="118"/>
    </row>
    <row r="118" spans="1:34" x14ac:dyDescent="0.2">
      <c r="A118" s="120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18"/>
      <c r="T118" s="118"/>
      <c r="U118" s="118"/>
      <c r="V118" s="118"/>
      <c r="W118" s="118"/>
      <c r="X118" s="118"/>
      <c r="Y118" s="118"/>
      <c r="Z118" s="118"/>
      <c r="AA118" s="118"/>
      <c r="AB118" s="118"/>
      <c r="AC118" s="121"/>
      <c r="AD118" s="121"/>
      <c r="AE118" s="205"/>
      <c r="AF118" s="205"/>
      <c r="AG118" s="118"/>
      <c r="AH118" s="118"/>
    </row>
    <row r="119" spans="1:34" x14ac:dyDescent="0.2"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18"/>
      <c r="T119" s="118"/>
      <c r="U119" s="118"/>
      <c r="V119" s="118"/>
      <c r="W119" s="118"/>
      <c r="X119" s="118"/>
      <c r="Y119" s="118"/>
      <c r="Z119" s="118"/>
      <c r="AA119" s="118"/>
      <c r="AB119" s="118"/>
      <c r="AC119" s="121"/>
      <c r="AD119" s="121"/>
      <c r="AE119" s="118"/>
      <c r="AF119" s="118"/>
      <c r="AG119" s="118"/>
      <c r="AH119" s="118"/>
    </row>
    <row r="120" spans="1:34" x14ac:dyDescent="0.2">
      <c r="A120" s="122"/>
      <c r="C120" s="121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18"/>
      <c r="T120" s="118"/>
      <c r="U120" s="118"/>
      <c r="V120" s="118"/>
      <c r="W120" s="118"/>
      <c r="X120" s="118"/>
      <c r="Y120" s="118"/>
      <c r="Z120" s="118"/>
      <c r="AA120" s="118"/>
      <c r="AB120" s="118"/>
      <c r="AC120" s="121"/>
      <c r="AD120" s="121"/>
      <c r="AE120" s="118"/>
      <c r="AF120" s="118"/>
      <c r="AG120" s="118"/>
      <c r="AH120" s="118"/>
    </row>
    <row r="121" spans="1:34" x14ac:dyDescent="0.2">
      <c r="A121" s="122"/>
      <c r="C121" s="121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18"/>
      <c r="T121" s="118"/>
      <c r="U121" s="118"/>
      <c r="V121" s="118"/>
      <c r="W121" s="118"/>
      <c r="X121" s="118"/>
      <c r="Y121" s="118"/>
      <c r="Z121" s="118"/>
      <c r="AA121" s="118"/>
      <c r="AB121" s="118"/>
      <c r="AC121" s="121"/>
      <c r="AD121" s="121"/>
      <c r="AE121" s="118"/>
      <c r="AF121" s="118"/>
      <c r="AG121" s="118"/>
      <c r="AH121" s="118"/>
    </row>
    <row r="122" spans="1:34" x14ac:dyDescent="0.2">
      <c r="A122" s="122"/>
      <c r="C122" s="121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18"/>
      <c r="T122" s="118"/>
      <c r="U122" s="118"/>
      <c r="V122" s="118"/>
      <c r="W122" s="118"/>
      <c r="X122" s="118"/>
      <c r="Y122" s="118"/>
      <c r="Z122" s="118"/>
      <c r="AA122" s="118"/>
      <c r="AB122" s="118"/>
      <c r="AC122" s="121"/>
      <c r="AD122" s="121"/>
      <c r="AE122" s="118"/>
      <c r="AF122" s="118"/>
      <c r="AG122" s="118"/>
      <c r="AH122" s="118"/>
    </row>
    <row r="123" spans="1:34" x14ac:dyDescent="0.2">
      <c r="A123" s="122"/>
      <c r="C123" s="121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18"/>
      <c r="T123" s="118"/>
      <c r="U123" s="118"/>
      <c r="V123" s="118"/>
      <c r="W123" s="118"/>
      <c r="X123" s="118"/>
      <c r="Y123" s="118"/>
      <c r="Z123" s="118"/>
      <c r="AA123" s="118"/>
      <c r="AB123" s="118"/>
      <c r="AC123" s="121"/>
      <c r="AD123" s="121"/>
      <c r="AE123" s="118"/>
      <c r="AF123" s="118"/>
      <c r="AG123" s="118"/>
      <c r="AH123" s="118"/>
    </row>
  </sheetData>
  <protectedRanges>
    <protectedRange sqref="S76:U76" name="Område1_2"/>
    <protectedRange sqref="C117:J123" name="Område1"/>
    <protectedRange sqref="K117:R123" name="Område1_3"/>
    <protectedRange sqref="AC117:AD123" name="Område1_9"/>
    <protectedRange sqref="AC3:AD3 C13:J13 S13:AD13 K14:R14 C12:AD12 C4:AD8 AA9:AD9 AC10:AD11 K9:R9" name="Område1_10"/>
    <protectedRange sqref="C1:E1 G1:I1 W1:Y1 S1:U1" name="Område1_14_1"/>
    <protectedRange sqref="K10:M10" name="Område1_3_1"/>
    <protectedRange sqref="O67:R67 G70:I70 O74:Q74 O72:Q72 O68:Q68 O65:Q66 S74:U74 O69:R70 C65:M66 C68:M68 C72:M72 C74:M74 K73:R73 C73:I73 C69:I69 C67:I67 G75:I75" name="Område1_11"/>
    <protectedRange sqref="S66:U66" name="Område1_6_1_1"/>
    <protectedRange sqref="S65:U65" name="Område1_7_1_1"/>
    <protectedRange sqref="S68:U68" name="Område1_7_2"/>
    <protectedRange sqref="S72:U72" name="Område1_5_4"/>
    <protectedRange sqref="S70:T70" name="Område1_6_3"/>
    <protectedRange sqref="S69:U69" name="Område1_7_3"/>
    <protectedRange sqref="C70:E70" name="Område1_9_1"/>
    <protectedRange sqref="E79 C77:D79 Q79 O77:P79 I79 G77:H79 M79 K77:L79 W79:AD80 W78:X78 AC78:AD78 Q17 O15:P17 AA16:AD18" name="Område1_12"/>
    <protectedRange sqref="S79:U79 S80:T82 S77:T78" name="Område1_4_1"/>
    <protectedRange sqref="C15:D15 U17 S15:T17" name="Område1_13"/>
    <protectedRange sqref="W21:AB53" name="Område1_15"/>
    <protectedRange sqref="G21:J51 I53:J53" name="Område1_16"/>
    <protectedRange sqref="G10:J10 O10:R10" name="Område1_10_1"/>
    <protectedRange sqref="C10:E10" name="Område1_1"/>
    <protectedRange sqref="W10:Z10" name="Område1_10_2"/>
    <protectedRange sqref="S10:U10" name="Område1_1_1"/>
    <protectedRange sqref="C9:J9" name="Område1_10_3"/>
    <protectedRange sqref="S9:Z9" name="Område1_10_4"/>
    <protectedRange sqref="C54:J54 C60:J60" name="Område1_2_1"/>
    <protectedRange sqref="C55:D59" name="Område1_2_1_1"/>
    <protectedRange sqref="E55:F59" name="Område1_4"/>
    <protectedRange sqref="G55:H59" name="Område1_5"/>
    <protectedRange sqref="I55:J59" name="Område1_6"/>
    <protectedRange sqref="K60:Z60 K54:Z54" name="Område1_2_2"/>
    <protectedRange sqref="K55:L59 S55:T59" name="Område1_2_1_2"/>
    <protectedRange sqref="M55:N59 U55:V59" name="Område1_4_2"/>
    <protectedRange sqref="O55:P59 W55:X59" name="Område1_5_1"/>
    <protectedRange sqref="Q55:R59 Y55:Z59" name="Område1_6_1"/>
    <protectedRange sqref="AA55:AB55" name="Område1_10_5"/>
    <protectedRange sqref="AC55:AC60 AC54:AD54" name="Område1_17_1"/>
    <protectedRange sqref="AD55:AD60" name="Område1_7_3_2"/>
    <protectedRange sqref="Y17 W15:X16 W17" name="Område1_12_1"/>
    <protectedRange sqref="G15:H15" name="Område1_13_1"/>
    <protectedRange sqref="M17 K15:L17" name="Område1_12_2"/>
  </protectedRanges>
  <mergeCells count="1168">
    <mergeCell ref="AA15:AB15"/>
    <mergeCell ref="AA16:AB16"/>
    <mergeCell ref="AA17:AB17"/>
    <mergeCell ref="AA18:AB18"/>
    <mergeCell ref="AA19:AB20"/>
    <mergeCell ref="K8:N8"/>
    <mergeCell ref="O8:R8"/>
    <mergeCell ref="O6:R6"/>
    <mergeCell ref="K6:N6"/>
    <mergeCell ref="C9:F9"/>
    <mergeCell ref="G9:J9"/>
    <mergeCell ref="S9:V9"/>
    <mergeCell ref="W9:Z9"/>
    <mergeCell ref="AA10:AB10"/>
    <mergeCell ref="AE118:AF118"/>
    <mergeCell ref="S117:T117"/>
    <mergeCell ref="U117:V117"/>
    <mergeCell ref="W117:X117"/>
    <mergeCell ref="Y117:Z117"/>
    <mergeCell ref="AC117:AD117"/>
    <mergeCell ref="AE117:AF117"/>
    <mergeCell ref="AC115:AD115"/>
    <mergeCell ref="AE115:AF115"/>
    <mergeCell ref="C117:D117"/>
    <mergeCell ref="E117:F117"/>
    <mergeCell ref="G117:H117"/>
    <mergeCell ref="I117:J117"/>
    <mergeCell ref="K117:L117"/>
    <mergeCell ref="M117:N117"/>
    <mergeCell ref="O117:P117"/>
    <mergeCell ref="Q117:R117"/>
    <mergeCell ref="O115:P115"/>
    <mergeCell ref="Q115:R115"/>
    <mergeCell ref="S115:T115"/>
    <mergeCell ref="U115:V115"/>
    <mergeCell ref="W115:X115"/>
    <mergeCell ref="Y115:Z115"/>
    <mergeCell ref="C115:D115"/>
    <mergeCell ref="E115:F115"/>
    <mergeCell ref="G115:H115"/>
    <mergeCell ref="I115:J115"/>
    <mergeCell ref="K115:L115"/>
    <mergeCell ref="M115:N115"/>
    <mergeCell ref="S114:T114"/>
    <mergeCell ref="U114:V114"/>
    <mergeCell ref="W114:X114"/>
    <mergeCell ref="Y114:Z114"/>
    <mergeCell ref="AC114:AD114"/>
    <mergeCell ref="AE114:AF114"/>
    <mergeCell ref="AC112:AD112"/>
    <mergeCell ref="AE112:AF112"/>
    <mergeCell ref="C114:D114"/>
    <mergeCell ref="E114:F114"/>
    <mergeCell ref="G114:H114"/>
    <mergeCell ref="I114:J114"/>
    <mergeCell ref="K114:L114"/>
    <mergeCell ref="M114:N114"/>
    <mergeCell ref="O114:P114"/>
    <mergeCell ref="Q114:R114"/>
    <mergeCell ref="O112:P112"/>
    <mergeCell ref="Q112:R112"/>
    <mergeCell ref="S112:T112"/>
    <mergeCell ref="U112:V112"/>
    <mergeCell ref="W112:X112"/>
    <mergeCell ref="Y112:Z112"/>
    <mergeCell ref="C112:D112"/>
    <mergeCell ref="E112:F112"/>
    <mergeCell ref="G112:H112"/>
    <mergeCell ref="I112:J112"/>
    <mergeCell ref="K112:L112"/>
    <mergeCell ref="M112:N112"/>
    <mergeCell ref="S111:T111"/>
    <mergeCell ref="U111:V111"/>
    <mergeCell ref="W111:X111"/>
    <mergeCell ref="Y111:Z111"/>
    <mergeCell ref="AC111:AD111"/>
    <mergeCell ref="AE111:AF111"/>
    <mergeCell ref="AC110:AD110"/>
    <mergeCell ref="AE110:AF110"/>
    <mergeCell ref="C111:D111"/>
    <mergeCell ref="E111:F111"/>
    <mergeCell ref="G111:H111"/>
    <mergeCell ref="I111:J111"/>
    <mergeCell ref="K111:L111"/>
    <mergeCell ref="M111:N111"/>
    <mergeCell ref="O111:P111"/>
    <mergeCell ref="Q111:R111"/>
    <mergeCell ref="O110:P110"/>
    <mergeCell ref="Q110:R110"/>
    <mergeCell ref="S110:T110"/>
    <mergeCell ref="U110:V110"/>
    <mergeCell ref="W110:X110"/>
    <mergeCell ref="Y110:Z110"/>
    <mergeCell ref="C110:D110"/>
    <mergeCell ref="E110:F110"/>
    <mergeCell ref="G110:H110"/>
    <mergeCell ref="I110:J110"/>
    <mergeCell ref="K110:L110"/>
    <mergeCell ref="M110:N110"/>
    <mergeCell ref="S109:T109"/>
    <mergeCell ref="U109:V109"/>
    <mergeCell ref="W109:X109"/>
    <mergeCell ref="Y109:Z109"/>
    <mergeCell ref="AC109:AD109"/>
    <mergeCell ref="AE109:AF109"/>
    <mergeCell ref="AC108:AD108"/>
    <mergeCell ref="AE108:AF108"/>
    <mergeCell ref="C109:D109"/>
    <mergeCell ref="E109:F109"/>
    <mergeCell ref="G109:H109"/>
    <mergeCell ref="I109:J109"/>
    <mergeCell ref="K109:L109"/>
    <mergeCell ref="M109:N109"/>
    <mergeCell ref="O109:P109"/>
    <mergeCell ref="Q109:R109"/>
    <mergeCell ref="O108:P108"/>
    <mergeCell ref="Q108:R108"/>
    <mergeCell ref="S108:T108"/>
    <mergeCell ref="U108:V108"/>
    <mergeCell ref="W108:X108"/>
    <mergeCell ref="Y108:Z108"/>
    <mergeCell ref="C108:D108"/>
    <mergeCell ref="E108:F108"/>
    <mergeCell ref="G108:H108"/>
    <mergeCell ref="I108:J108"/>
    <mergeCell ref="K108:L108"/>
    <mergeCell ref="M108:N108"/>
    <mergeCell ref="S107:T107"/>
    <mergeCell ref="U107:V107"/>
    <mergeCell ref="W107:X107"/>
    <mergeCell ref="Y107:Z107"/>
    <mergeCell ref="AC107:AD107"/>
    <mergeCell ref="AE107:AF107"/>
    <mergeCell ref="AC106:AD106"/>
    <mergeCell ref="AE106:AF106"/>
    <mergeCell ref="C107:D107"/>
    <mergeCell ref="E107:F107"/>
    <mergeCell ref="G107:H107"/>
    <mergeCell ref="I107:J107"/>
    <mergeCell ref="K107:L107"/>
    <mergeCell ref="M107:N107"/>
    <mergeCell ref="O107:P107"/>
    <mergeCell ref="Q107:R107"/>
    <mergeCell ref="O106:P106"/>
    <mergeCell ref="Q106:R106"/>
    <mergeCell ref="S106:T106"/>
    <mergeCell ref="U106:V106"/>
    <mergeCell ref="W106:X106"/>
    <mergeCell ref="Y106:Z106"/>
    <mergeCell ref="C106:D106"/>
    <mergeCell ref="E106:F106"/>
    <mergeCell ref="G106:H106"/>
    <mergeCell ref="I106:J106"/>
    <mergeCell ref="K106:L106"/>
    <mergeCell ref="M106:N106"/>
    <mergeCell ref="S105:T105"/>
    <mergeCell ref="U105:V105"/>
    <mergeCell ref="W105:X105"/>
    <mergeCell ref="Y105:Z105"/>
    <mergeCell ref="AC105:AD105"/>
    <mergeCell ref="AE105:AF105"/>
    <mergeCell ref="AC104:AD104"/>
    <mergeCell ref="AE104:AF104"/>
    <mergeCell ref="C105:D105"/>
    <mergeCell ref="E105:F105"/>
    <mergeCell ref="G105:H105"/>
    <mergeCell ref="I105:J105"/>
    <mergeCell ref="K105:L105"/>
    <mergeCell ref="M105:N105"/>
    <mergeCell ref="O105:P105"/>
    <mergeCell ref="Q105:R105"/>
    <mergeCell ref="O104:P104"/>
    <mergeCell ref="Q104:R104"/>
    <mergeCell ref="S104:T104"/>
    <mergeCell ref="U104:V104"/>
    <mergeCell ref="W104:X104"/>
    <mergeCell ref="Y104:Z104"/>
    <mergeCell ref="C104:D104"/>
    <mergeCell ref="E104:F104"/>
    <mergeCell ref="G104:H104"/>
    <mergeCell ref="I104:J104"/>
    <mergeCell ref="K104:L104"/>
    <mergeCell ref="M104:N104"/>
    <mergeCell ref="S103:T103"/>
    <mergeCell ref="U103:V103"/>
    <mergeCell ref="W103:X103"/>
    <mergeCell ref="Y103:Z103"/>
    <mergeCell ref="AC103:AD103"/>
    <mergeCell ref="AE103:AF103"/>
    <mergeCell ref="AC102:AD102"/>
    <mergeCell ref="AE102:AF102"/>
    <mergeCell ref="C103:D103"/>
    <mergeCell ref="E103:F103"/>
    <mergeCell ref="G103:H103"/>
    <mergeCell ref="I103:J103"/>
    <mergeCell ref="K103:L103"/>
    <mergeCell ref="M103:N103"/>
    <mergeCell ref="O103:P103"/>
    <mergeCell ref="Q103:R103"/>
    <mergeCell ref="O102:P102"/>
    <mergeCell ref="Q102:R102"/>
    <mergeCell ref="S102:T102"/>
    <mergeCell ref="U102:V102"/>
    <mergeCell ref="W102:X102"/>
    <mergeCell ref="Y102:Z102"/>
    <mergeCell ref="C102:D102"/>
    <mergeCell ref="E102:F102"/>
    <mergeCell ref="G102:H102"/>
    <mergeCell ref="I102:J102"/>
    <mergeCell ref="K102:L102"/>
    <mergeCell ref="M102:N102"/>
    <mergeCell ref="S101:T101"/>
    <mergeCell ref="U101:V101"/>
    <mergeCell ref="W101:X101"/>
    <mergeCell ref="Y101:Z101"/>
    <mergeCell ref="AC101:AD101"/>
    <mergeCell ref="AE101:AF101"/>
    <mergeCell ref="AC100:AD100"/>
    <mergeCell ref="AE100:AF100"/>
    <mergeCell ref="C101:D101"/>
    <mergeCell ref="E101:F101"/>
    <mergeCell ref="G101:H101"/>
    <mergeCell ref="I101:J101"/>
    <mergeCell ref="K101:L101"/>
    <mergeCell ref="M101:N101"/>
    <mergeCell ref="O101:P101"/>
    <mergeCell ref="Q101:R101"/>
    <mergeCell ref="O100:P100"/>
    <mergeCell ref="Q100:R100"/>
    <mergeCell ref="S100:T100"/>
    <mergeCell ref="U100:V100"/>
    <mergeCell ref="W100:X100"/>
    <mergeCell ref="Y100:Z100"/>
    <mergeCell ref="C100:D100"/>
    <mergeCell ref="E100:F100"/>
    <mergeCell ref="G100:H100"/>
    <mergeCell ref="I100:J100"/>
    <mergeCell ref="K100:L100"/>
    <mergeCell ref="M100:N100"/>
    <mergeCell ref="S99:T99"/>
    <mergeCell ref="U99:V99"/>
    <mergeCell ref="W99:X99"/>
    <mergeCell ref="Y99:Z99"/>
    <mergeCell ref="AC99:AD99"/>
    <mergeCell ref="AE99:AF99"/>
    <mergeCell ref="AC98:AD98"/>
    <mergeCell ref="AE98:AF98"/>
    <mergeCell ref="C99:D99"/>
    <mergeCell ref="E99:F99"/>
    <mergeCell ref="G99:H99"/>
    <mergeCell ref="I99:J99"/>
    <mergeCell ref="K99:L99"/>
    <mergeCell ref="M99:N99"/>
    <mergeCell ref="O99:P99"/>
    <mergeCell ref="Q99:R99"/>
    <mergeCell ref="O98:P98"/>
    <mergeCell ref="Q98:R98"/>
    <mergeCell ref="S98:T98"/>
    <mergeCell ref="U98:V98"/>
    <mergeCell ref="W98:X98"/>
    <mergeCell ref="Y98:Z98"/>
    <mergeCell ref="C98:D98"/>
    <mergeCell ref="E98:F98"/>
    <mergeCell ref="G98:H98"/>
    <mergeCell ref="I98:J98"/>
    <mergeCell ref="K98:L98"/>
    <mergeCell ref="M98:N98"/>
    <mergeCell ref="S97:T97"/>
    <mergeCell ref="U97:V97"/>
    <mergeCell ref="W97:X97"/>
    <mergeCell ref="Y97:Z97"/>
    <mergeCell ref="AC97:AD97"/>
    <mergeCell ref="AE97:AF97"/>
    <mergeCell ref="AC96:AD96"/>
    <mergeCell ref="AE96:AF96"/>
    <mergeCell ref="C97:D97"/>
    <mergeCell ref="E97:F97"/>
    <mergeCell ref="G97:H97"/>
    <mergeCell ref="I97:J97"/>
    <mergeCell ref="K97:L97"/>
    <mergeCell ref="M97:N97"/>
    <mergeCell ref="O97:P97"/>
    <mergeCell ref="Q97:R97"/>
    <mergeCell ref="O96:P96"/>
    <mergeCell ref="Q96:R96"/>
    <mergeCell ref="S96:T96"/>
    <mergeCell ref="U96:V96"/>
    <mergeCell ref="W96:X96"/>
    <mergeCell ref="Y96:Z96"/>
    <mergeCell ref="C96:D96"/>
    <mergeCell ref="E96:F96"/>
    <mergeCell ref="G96:H96"/>
    <mergeCell ref="I96:J96"/>
    <mergeCell ref="K96:L96"/>
    <mergeCell ref="M96:N96"/>
    <mergeCell ref="S95:T95"/>
    <mergeCell ref="U95:V95"/>
    <mergeCell ref="W95:X95"/>
    <mergeCell ref="Y95:Z95"/>
    <mergeCell ref="AC95:AD95"/>
    <mergeCell ref="AE95:AF95"/>
    <mergeCell ref="AC94:AD94"/>
    <mergeCell ref="AE94:AF94"/>
    <mergeCell ref="C95:D95"/>
    <mergeCell ref="E95:F95"/>
    <mergeCell ref="G95:H95"/>
    <mergeCell ref="I95:J95"/>
    <mergeCell ref="K95:L95"/>
    <mergeCell ref="M95:N95"/>
    <mergeCell ref="O95:P95"/>
    <mergeCell ref="Q95:R95"/>
    <mergeCell ref="O94:P94"/>
    <mergeCell ref="Q94:R94"/>
    <mergeCell ref="S94:T94"/>
    <mergeCell ref="U94:V94"/>
    <mergeCell ref="W94:X94"/>
    <mergeCell ref="Y94:Z94"/>
    <mergeCell ref="C94:D94"/>
    <mergeCell ref="E94:F94"/>
    <mergeCell ref="G94:H94"/>
    <mergeCell ref="I94:J94"/>
    <mergeCell ref="K94:L94"/>
    <mergeCell ref="M94:N94"/>
    <mergeCell ref="S93:T93"/>
    <mergeCell ref="U93:V93"/>
    <mergeCell ref="W93:X93"/>
    <mergeCell ref="Y93:Z93"/>
    <mergeCell ref="AC93:AD93"/>
    <mergeCell ref="AE93:AF93"/>
    <mergeCell ref="AC92:AD92"/>
    <mergeCell ref="AE92:AF92"/>
    <mergeCell ref="C93:D93"/>
    <mergeCell ref="E93:F93"/>
    <mergeCell ref="G93:H93"/>
    <mergeCell ref="I93:J93"/>
    <mergeCell ref="K93:L93"/>
    <mergeCell ref="M93:N93"/>
    <mergeCell ref="O93:P93"/>
    <mergeCell ref="Q93:R93"/>
    <mergeCell ref="O92:P92"/>
    <mergeCell ref="Q92:R92"/>
    <mergeCell ref="S92:T92"/>
    <mergeCell ref="U92:V92"/>
    <mergeCell ref="W92:X92"/>
    <mergeCell ref="Y92:Z92"/>
    <mergeCell ref="C92:D92"/>
    <mergeCell ref="E92:F92"/>
    <mergeCell ref="G92:H92"/>
    <mergeCell ref="I92:J92"/>
    <mergeCell ref="K92:L92"/>
    <mergeCell ref="M92:N92"/>
    <mergeCell ref="S91:T91"/>
    <mergeCell ref="U91:V91"/>
    <mergeCell ref="W91:X91"/>
    <mergeCell ref="Y91:Z91"/>
    <mergeCell ref="AC91:AD91"/>
    <mergeCell ref="AE91:AF91"/>
    <mergeCell ref="AC90:AD90"/>
    <mergeCell ref="AE90:AF90"/>
    <mergeCell ref="C91:D91"/>
    <mergeCell ref="E91:F91"/>
    <mergeCell ref="G91:H91"/>
    <mergeCell ref="I91:J91"/>
    <mergeCell ref="K91:L91"/>
    <mergeCell ref="M91:N91"/>
    <mergeCell ref="O91:P91"/>
    <mergeCell ref="Q91:R91"/>
    <mergeCell ref="O90:P90"/>
    <mergeCell ref="Q90:R90"/>
    <mergeCell ref="S90:T90"/>
    <mergeCell ref="U90:V90"/>
    <mergeCell ref="W90:X90"/>
    <mergeCell ref="Y90:Z90"/>
    <mergeCell ref="C90:D90"/>
    <mergeCell ref="E90:F90"/>
    <mergeCell ref="G90:H90"/>
    <mergeCell ref="I90:J90"/>
    <mergeCell ref="K90:L90"/>
    <mergeCell ref="M90:N90"/>
    <mergeCell ref="S89:T89"/>
    <mergeCell ref="U89:V89"/>
    <mergeCell ref="W89:X89"/>
    <mergeCell ref="Y89:Z89"/>
    <mergeCell ref="AC89:AD89"/>
    <mergeCell ref="AE89:AF89"/>
    <mergeCell ref="AC87:AD87"/>
    <mergeCell ref="AE87:AF87"/>
    <mergeCell ref="C89:D89"/>
    <mergeCell ref="E89:F89"/>
    <mergeCell ref="G89:H89"/>
    <mergeCell ref="I89:J89"/>
    <mergeCell ref="K89:L89"/>
    <mergeCell ref="M89:N89"/>
    <mergeCell ref="O89:P89"/>
    <mergeCell ref="Q89:R89"/>
    <mergeCell ref="O87:P87"/>
    <mergeCell ref="Q87:R87"/>
    <mergeCell ref="S87:T87"/>
    <mergeCell ref="U87:V87"/>
    <mergeCell ref="W87:X87"/>
    <mergeCell ref="Y87:Z87"/>
    <mergeCell ref="C87:D87"/>
    <mergeCell ref="E87:F87"/>
    <mergeCell ref="G87:H87"/>
    <mergeCell ref="I87:J87"/>
    <mergeCell ref="K87:L87"/>
    <mergeCell ref="M87:N87"/>
    <mergeCell ref="S85:T85"/>
    <mergeCell ref="U85:V85"/>
    <mergeCell ref="W85:X85"/>
    <mergeCell ref="Y85:Z85"/>
    <mergeCell ref="AC85:AD85"/>
    <mergeCell ref="AE85:AF85"/>
    <mergeCell ref="AC83:AD83"/>
    <mergeCell ref="AE83:AF83"/>
    <mergeCell ref="C85:D85"/>
    <mergeCell ref="E85:F85"/>
    <mergeCell ref="G85:H85"/>
    <mergeCell ref="I85:J85"/>
    <mergeCell ref="K85:L85"/>
    <mergeCell ref="M85:N85"/>
    <mergeCell ref="O85:P85"/>
    <mergeCell ref="Q85:R85"/>
    <mergeCell ref="O83:P83"/>
    <mergeCell ref="Q83:R83"/>
    <mergeCell ref="S83:T83"/>
    <mergeCell ref="U83:V83"/>
    <mergeCell ref="W83:X83"/>
    <mergeCell ref="Y83:Z83"/>
    <mergeCell ref="C83:D83"/>
    <mergeCell ref="E83:F83"/>
    <mergeCell ref="G83:H83"/>
    <mergeCell ref="I83:J83"/>
    <mergeCell ref="K83:L83"/>
    <mergeCell ref="M83:N83"/>
    <mergeCell ref="AC80:AD80"/>
    <mergeCell ref="C81:D82"/>
    <mergeCell ref="E81:F82"/>
    <mergeCell ref="G81:H82"/>
    <mergeCell ref="I81:J82"/>
    <mergeCell ref="K81:L82"/>
    <mergeCell ref="M81:N82"/>
    <mergeCell ref="O81:P82"/>
    <mergeCell ref="Q81:R82"/>
    <mergeCell ref="S81:T82"/>
    <mergeCell ref="O80:P80"/>
    <mergeCell ref="Q80:R80"/>
    <mergeCell ref="S80:T80"/>
    <mergeCell ref="U80:V80"/>
    <mergeCell ref="W80:X80"/>
    <mergeCell ref="Y80:Z80"/>
    <mergeCell ref="AC78:AD78"/>
    <mergeCell ref="C79:D79"/>
    <mergeCell ref="E79:F79"/>
    <mergeCell ref="G79:H79"/>
    <mergeCell ref="I79:J79"/>
    <mergeCell ref="K79:L79"/>
    <mergeCell ref="M79:N79"/>
    <mergeCell ref="O79:P79"/>
    <mergeCell ref="Q79:R79"/>
    <mergeCell ref="S79:T79"/>
    <mergeCell ref="O78:P78"/>
    <mergeCell ref="Q78:R78"/>
    <mergeCell ref="S78:T78"/>
    <mergeCell ref="U78:V78"/>
    <mergeCell ref="W78:X78"/>
    <mergeCell ref="Y78:Z78"/>
    <mergeCell ref="U81:V82"/>
    <mergeCell ref="W81:X82"/>
    <mergeCell ref="Y81:Z82"/>
    <mergeCell ref="AC81:AD82"/>
    <mergeCell ref="AC77:AD77"/>
    <mergeCell ref="AE77:AF82"/>
    <mergeCell ref="AG77:AG82"/>
    <mergeCell ref="AH77:AH82"/>
    <mergeCell ref="C78:D78"/>
    <mergeCell ref="E78:F78"/>
    <mergeCell ref="G78:H78"/>
    <mergeCell ref="I78:J78"/>
    <mergeCell ref="K78:L78"/>
    <mergeCell ref="M78:N78"/>
    <mergeCell ref="O77:P77"/>
    <mergeCell ref="Q77:R77"/>
    <mergeCell ref="S77:T77"/>
    <mergeCell ref="U77:V77"/>
    <mergeCell ref="W77:X77"/>
    <mergeCell ref="Y77:Z77"/>
    <mergeCell ref="C77:D77"/>
    <mergeCell ref="E77:F77"/>
    <mergeCell ref="G77:H77"/>
    <mergeCell ref="I77:J77"/>
    <mergeCell ref="K77:L77"/>
    <mergeCell ref="M77:N77"/>
    <mergeCell ref="U79:V79"/>
    <mergeCell ref="W79:X79"/>
    <mergeCell ref="Y79:Z79"/>
    <mergeCell ref="AC79:AD79"/>
    <mergeCell ref="C80:D80"/>
    <mergeCell ref="E80:F80"/>
    <mergeCell ref="G80:H80"/>
    <mergeCell ref="I80:J80"/>
    <mergeCell ref="K80:L80"/>
    <mergeCell ref="M80:N80"/>
    <mergeCell ref="S75:V75"/>
    <mergeCell ref="W75:Z75"/>
    <mergeCell ref="A76:B76"/>
    <mergeCell ref="C76:F76"/>
    <mergeCell ref="K76:N76"/>
    <mergeCell ref="O76:R76"/>
    <mergeCell ref="W76:Z76"/>
    <mergeCell ref="W73:Z73"/>
    <mergeCell ref="A74:B74"/>
    <mergeCell ref="C74:F74"/>
    <mergeCell ref="G74:J74"/>
    <mergeCell ref="W74:Z74"/>
    <mergeCell ref="A75:B75"/>
    <mergeCell ref="C75:F75"/>
    <mergeCell ref="G75:J75"/>
    <mergeCell ref="K75:N75"/>
    <mergeCell ref="O75:R75"/>
    <mergeCell ref="A72:B72"/>
    <mergeCell ref="C72:F72"/>
    <mergeCell ref="G72:J72"/>
    <mergeCell ref="W72:Z72"/>
    <mergeCell ref="A73:B73"/>
    <mergeCell ref="C73:F73"/>
    <mergeCell ref="G73:J73"/>
    <mergeCell ref="K73:N73"/>
    <mergeCell ref="O73:R73"/>
    <mergeCell ref="S73:V73"/>
    <mergeCell ref="W70:X70"/>
    <mergeCell ref="Y70:Z70"/>
    <mergeCell ref="A71:B71"/>
    <mergeCell ref="C71:F71"/>
    <mergeCell ref="G71:J71"/>
    <mergeCell ref="K71:N71"/>
    <mergeCell ref="O71:R71"/>
    <mergeCell ref="S71:V71"/>
    <mergeCell ref="W71:Z71"/>
    <mergeCell ref="A70:B70"/>
    <mergeCell ref="C70:F70"/>
    <mergeCell ref="G70:J70"/>
    <mergeCell ref="K70:N70"/>
    <mergeCell ref="O70:R70"/>
    <mergeCell ref="U70:V70"/>
    <mergeCell ref="C68:F68"/>
    <mergeCell ref="G68:J68"/>
    <mergeCell ref="W68:Z68"/>
    <mergeCell ref="G69:J69"/>
    <mergeCell ref="K69:N69"/>
    <mergeCell ref="O69:R69"/>
    <mergeCell ref="W69:Z69"/>
    <mergeCell ref="A66:B66"/>
    <mergeCell ref="C66:F66"/>
    <mergeCell ref="G66:J66"/>
    <mergeCell ref="W66:Z66"/>
    <mergeCell ref="G67:J67"/>
    <mergeCell ref="K67:N67"/>
    <mergeCell ref="O67:R67"/>
    <mergeCell ref="S67:V67"/>
    <mergeCell ref="U64:V64"/>
    <mergeCell ref="W64:X64"/>
    <mergeCell ref="Y64:Z64"/>
    <mergeCell ref="AC64:AD64"/>
    <mergeCell ref="A65:B65"/>
    <mergeCell ref="C65:F65"/>
    <mergeCell ref="G65:J65"/>
    <mergeCell ref="W65:Z65"/>
    <mergeCell ref="A64:B64"/>
    <mergeCell ref="C64:F64"/>
    <mergeCell ref="G64:J64"/>
    <mergeCell ref="K64:N64"/>
    <mergeCell ref="O64:R64"/>
    <mergeCell ref="S64:T64"/>
    <mergeCell ref="W62:X63"/>
    <mergeCell ref="Y62:Z63"/>
    <mergeCell ref="AC62:AD62"/>
    <mergeCell ref="AE62:AH63"/>
    <mergeCell ref="C63:F63"/>
    <mergeCell ref="G63:J63"/>
    <mergeCell ref="K63:N63"/>
    <mergeCell ref="O63:R63"/>
    <mergeCell ref="AC63:AD63"/>
    <mergeCell ref="AC54:AD54"/>
    <mergeCell ref="AE54:AF54"/>
    <mergeCell ref="AE55:AF55"/>
    <mergeCell ref="A62:B63"/>
    <mergeCell ref="C62:F62"/>
    <mergeCell ref="G62:J62"/>
    <mergeCell ref="K62:N62"/>
    <mergeCell ref="O62:R62"/>
    <mergeCell ref="S62:T62"/>
    <mergeCell ref="U62:V62"/>
    <mergeCell ref="O54:P54"/>
    <mergeCell ref="Q54:R54"/>
    <mergeCell ref="S54:T54"/>
    <mergeCell ref="U54:V54"/>
    <mergeCell ref="W54:X54"/>
    <mergeCell ref="Y54:Z54"/>
    <mergeCell ref="C54:D54"/>
    <mergeCell ref="E54:F54"/>
    <mergeCell ref="G54:H54"/>
    <mergeCell ref="I54:J54"/>
    <mergeCell ref="K54:L54"/>
    <mergeCell ref="M54:N54"/>
    <mergeCell ref="AA54:AB54"/>
    <mergeCell ref="U52:V52"/>
    <mergeCell ref="W52:X52"/>
    <mergeCell ref="Y52:Z52"/>
    <mergeCell ref="AC52:AD52"/>
    <mergeCell ref="AE52:AF52"/>
    <mergeCell ref="G53:H53"/>
    <mergeCell ref="I53:J53"/>
    <mergeCell ref="W53:X53"/>
    <mergeCell ref="Y53:Z53"/>
    <mergeCell ref="AC51:AD51"/>
    <mergeCell ref="AE51:AF51"/>
    <mergeCell ref="C52:D52"/>
    <mergeCell ref="E52:F52"/>
    <mergeCell ref="G52:H52"/>
    <mergeCell ref="K52:L52"/>
    <mergeCell ref="M52:N52"/>
    <mergeCell ref="O52:P52"/>
    <mergeCell ref="Q52:R52"/>
    <mergeCell ref="S52:T52"/>
    <mergeCell ref="O51:P51"/>
    <mergeCell ref="Q51:R51"/>
    <mergeCell ref="S51:T51"/>
    <mergeCell ref="U51:V51"/>
    <mergeCell ref="W51:X51"/>
    <mergeCell ref="Y51:Z51"/>
    <mergeCell ref="G50:H50"/>
    <mergeCell ref="I50:J50"/>
    <mergeCell ref="W50:X50"/>
    <mergeCell ref="Y50:Z50"/>
    <mergeCell ref="C51:D51"/>
    <mergeCell ref="E51:F51"/>
    <mergeCell ref="G51:H51"/>
    <mergeCell ref="I51:J51"/>
    <mergeCell ref="K51:L51"/>
    <mergeCell ref="M51:N51"/>
    <mergeCell ref="S49:T49"/>
    <mergeCell ref="U49:V49"/>
    <mergeCell ref="W49:X49"/>
    <mergeCell ref="Y49:Z49"/>
    <mergeCell ref="AC49:AD49"/>
    <mergeCell ref="AE49:AF49"/>
    <mergeCell ref="AC48:AD48"/>
    <mergeCell ref="AE48:AF48"/>
    <mergeCell ref="C49:D49"/>
    <mergeCell ref="E49:F49"/>
    <mergeCell ref="G49:H49"/>
    <mergeCell ref="I49:J49"/>
    <mergeCell ref="K49:L49"/>
    <mergeCell ref="M49:N49"/>
    <mergeCell ref="O49:P49"/>
    <mergeCell ref="Q49:R49"/>
    <mergeCell ref="O48:P48"/>
    <mergeCell ref="Q48:R48"/>
    <mergeCell ref="S48:T48"/>
    <mergeCell ref="U48:V48"/>
    <mergeCell ref="W48:X48"/>
    <mergeCell ref="Y48:Z48"/>
    <mergeCell ref="C48:D48"/>
    <mergeCell ref="E48:F48"/>
    <mergeCell ref="G48:H48"/>
    <mergeCell ref="I48:J48"/>
    <mergeCell ref="K48:L48"/>
    <mergeCell ref="M48:N48"/>
    <mergeCell ref="S47:T47"/>
    <mergeCell ref="U47:V47"/>
    <mergeCell ref="W47:X47"/>
    <mergeCell ref="Y47:Z47"/>
    <mergeCell ref="AC47:AD47"/>
    <mergeCell ref="AE47:AF47"/>
    <mergeCell ref="AC46:AD46"/>
    <mergeCell ref="AE46:AF46"/>
    <mergeCell ref="C47:D47"/>
    <mergeCell ref="E47:F47"/>
    <mergeCell ref="G47:H47"/>
    <mergeCell ref="I47:J47"/>
    <mergeCell ref="K47:L47"/>
    <mergeCell ref="M47:N47"/>
    <mergeCell ref="O47:P47"/>
    <mergeCell ref="Q47:R47"/>
    <mergeCell ref="O46:P46"/>
    <mergeCell ref="Q46:R46"/>
    <mergeCell ref="S46:T46"/>
    <mergeCell ref="U46:V46"/>
    <mergeCell ref="W46:X46"/>
    <mergeCell ref="Y46:Z46"/>
    <mergeCell ref="C46:D46"/>
    <mergeCell ref="E46:F46"/>
    <mergeCell ref="G46:H46"/>
    <mergeCell ref="I46:J46"/>
    <mergeCell ref="K46:L46"/>
    <mergeCell ref="M46:N46"/>
    <mergeCell ref="S45:T45"/>
    <mergeCell ref="U45:V45"/>
    <mergeCell ref="W45:X45"/>
    <mergeCell ref="Y45:Z45"/>
    <mergeCell ref="AC45:AD45"/>
    <mergeCell ref="AE45:AF45"/>
    <mergeCell ref="AC44:AD44"/>
    <mergeCell ref="AE44:AF44"/>
    <mergeCell ref="C45:D45"/>
    <mergeCell ref="E45:F45"/>
    <mergeCell ref="G45:H45"/>
    <mergeCell ref="I45:J45"/>
    <mergeCell ref="K45:L45"/>
    <mergeCell ref="M45:N45"/>
    <mergeCell ref="O45:P45"/>
    <mergeCell ref="Q45:R45"/>
    <mergeCell ref="O44:P44"/>
    <mergeCell ref="Q44:R44"/>
    <mergeCell ref="S44:T44"/>
    <mergeCell ref="U44:V44"/>
    <mergeCell ref="W44:X44"/>
    <mergeCell ref="Y44:Z44"/>
    <mergeCell ref="C44:D44"/>
    <mergeCell ref="E44:F44"/>
    <mergeCell ref="G44:H44"/>
    <mergeCell ref="I44:J44"/>
    <mergeCell ref="K44:L44"/>
    <mergeCell ref="M44:N44"/>
    <mergeCell ref="S43:T43"/>
    <mergeCell ref="U43:V43"/>
    <mergeCell ref="W43:X43"/>
    <mergeCell ref="Y43:Z43"/>
    <mergeCell ref="AC43:AD43"/>
    <mergeCell ref="AE43:AF43"/>
    <mergeCell ref="AC42:AD42"/>
    <mergeCell ref="AE42:AF42"/>
    <mergeCell ref="C43:D43"/>
    <mergeCell ref="E43:F43"/>
    <mergeCell ref="G43:H43"/>
    <mergeCell ref="I43:J43"/>
    <mergeCell ref="K43:L43"/>
    <mergeCell ref="M43:N43"/>
    <mergeCell ref="O43:P43"/>
    <mergeCell ref="Q43:R43"/>
    <mergeCell ref="O42:P42"/>
    <mergeCell ref="Q42:R42"/>
    <mergeCell ref="S42:T42"/>
    <mergeCell ref="U42:V42"/>
    <mergeCell ref="W42:X42"/>
    <mergeCell ref="Y42:Z42"/>
    <mergeCell ref="C42:D42"/>
    <mergeCell ref="E42:F42"/>
    <mergeCell ref="G42:H42"/>
    <mergeCell ref="I42:J42"/>
    <mergeCell ref="K42:L42"/>
    <mergeCell ref="M42:N42"/>
    <mergeCell ref="S41:T41"/>
    <mergeCell ref="U41:V41"/>
    <mergeCell ref="W41:X41"/>
    <mergeCell ref="Y41:Z41"/>
    <mergeCell ref="AC41:AD41"/>
    <mergeCell ref="AE41:AF41"/>
    <mergeCell ref="AC40:AD40"/>
    <mergeCell ref="AE40:AF40"/>
    <mergeCell ref="C41:D41"/>
    <mergeCell ref="E41:F41"/>
    <mergeCell ref="G41:H41"/>
    <mergeCell ref="I41:J41"/>
    <mergeCell ref="K41:L41"/>
    <mergeCell ref="M41:N41"/>
    <mergeCell ref="O41:P41"/>
    <mergeCell ref="Q41:R41"/>
    <mergeCell ref="O40:P40"/>
    <mergeCell ref="Q40:R40"/>
    <mergeCell ref="S40:T40"/>
    <mergeCell ref="U40:V40"/>
    <mergeCell ref="W40:X40"/>
    <mergeCell ref="Y40:Z40"/>
    <mergeCell ref="C40:D40"/>
    <mergeCell ref="E40:F40"/>
    <mergeCell ref="G40:H40"/>
    <mergeCell ref="I40:J40"/>
    <mergeCell ref="K40:L40"/>
    <mergeCell ref="M40:N40"/>
    <mergeCell ref="S39:T39"/>
    <mergeCell ref="U39:V39"/>
    <mergeCell ref="W39:X39"/>
    <mergeCell ref="Y39:Z39"/>
    <mergeCell ref="AC39:AD39"/>
    <mergeCell ref="AE39:AF39"/>
    <mergeCell ref="AC38:AD38"/>
    <mergeCell ref="AE38:AF38"/>
    <mergeCell ref="C39:D39"/>
    <mergeCell ref="E39:F39"/>
    <mergeCell ref="G39:H39"/>
    <mergeCell ref="I39:J39"/>
    <mergeCell ref="K39:L39"/>
    <mergeCell ref="M39:N39"/>
    <mergeCell ref="O39:P39"/>
    <mergeCell ref="Q39:R39"/>
    <mergeCell ref="O38:P38"/>
    <mergeCell ref="Q38:R38"/>
    <mergeCell ref="S38:T38"/>
    <mergeCell ref="U38:V38"/>
    <mergeCell ref="W38:X38"/>
    <mergeCell ref="Y38:Z38"/>
    <mergeCell ref="C38:D38"/>
    <mergeCell ref="E38:F38"/>
    <mergeCell ref="G38:H38"/>
    <mergeCell ref="I38:J38"/>
    <mergeCell ref="K38:L38"/>
    <mergeCell ref="M38:N38"/>
    <mergeCell ref="S37:T37"/>
    <mergeCell ref="U37:V37"/>
    <mergeCell ref="W37:X37"/>
    <mergeCell ref="Y37:Z37"/>
    <mergeCell ref="AC37:AD37"/>
    <mergeCell ref="AE37:AF37"/>
    <mergeCell ref="AC36:AD36"/>
    <mergeCell ref="AE36:AF36"/>
    <mergeCell ref="C37:D37"/>
    <mergeCell ref="E37:F37"/>
    <mergeCell ref="G37:H37"/>
    <mergeCell ref="I37:J37"/>
    <mergeCell ref="K37:L37"/>
    <mergeCell ref="M37:N37"/>
    <mergeCell ref="O37:P37"/>
    <mergeCell ref="Q37:R37"/>
    <mergeCell ref="O36:P36"/>
    <mergeCell ref="Q36:R36"/>
    <mergeCell ref="S36:T36"/>
    <mergeCell ref="U36:V36"/>
    <mergeCell ref="W36:X36"/>
    <mergeCell ref="Y36:Z36"/>
    <mergeCell ref="C36:D36"/>
    <mergeCell ref="E36:F36"/>
    <mergeCell ref="G36:H36"/>
    <mergeCell ref="I36:J36"/>
    <mergeCell ref="K36:L36"/>
    <mergeCell ref="M36:N36"/>
    <mergeCell ref="S35:T35"/>
    <mergeCell ref="U35:V35"/>
    <mergeCell ref="W35:X35"/>
    <mergeCell ref="Y35:Z35"/>
    <mergeCell ref="AC35:AD35"/>
    <mergeCell ref="AE35:AF35"/>
    <mergeCell ref="AC34:AD34"/>
    <mergeCell ref="AE34:AF34"/>
    <mergeCell ref="C35:D35"/>
    <mergeCell ref="E35:F35"/>
    <mergeCell ref="G35:H35"/>
    <mergeCell ref="I35:J35"/>
    <mergeCell ref="K35:L35"/>
    <mergeCell ref="M35:N35"/>
    <mergeCell ref="O35:P35"/>
    <mergeCell ref="Q35:R35"/>
    <mergeCell ref="O34:P34"/>
    <mergeCell ref="Q34:R34"/>
    <mergeCell ref="S34:T34"/>
    <mergeCell ref="U34:V34"/>
    <mergeCell ref="W34:X34"/>
    <mergeCell ref="Y34:Z34"/>
    <mergeCell ref="C34:D34"/>
    <mergeCell ref="E34:F34"/>
    <mergeCell ref="G34:H34"/>
    <mergeCell ref="I34:J34"/>
    <mergeCell ref="K34:L34"/>
    <mergeCell ref="M34:N34"/>
    <mergeCell ref="S33:T33"/>
    <mergeCell ref="U33:V33"/>
    <mergeCell ref="W33:X33"/>
    <mergeCell ref="Y33:Z33"/>
    <mergeCell ref="AC33:AD33"/>
    <mergeCell ref="AE33:AF33"/>
    <mergeCell ref="AC32:AD32"/>
    <mergeCell ref="AE32:AF32"/>
    <mergeCell ref="C33:D33"/>
    <mergeCell ref="E33:F33"/>
    <mergeCell ref="G33:H33"/>
    <mergeCell ref="I33:J33"/>
    <mergeCell ref="K33:L33"/>
    <mergeCell ref="M33:N33"/>
    <mergeCell ref="O33:P33"/>
    <mergeCell ref="Q33:R33"/>
    <mergeCell ref="O32:P32"/>
    <mergeCell ref="Q32:R32"/>
    <mergeCell ref="S32:T32"/>
    <mergeCell ref="U32:V32"/>
    <mergeCell ref="W32:X32"/>
    <mergeCell ref="Y32:Z32"/>
    <mergeCell ref="S31:T31"/>
    <mergeCell ref="U31:V31"/>
    <mergeCell ref="AC31:AD31"/>
    <mergeCell ref="AE31:AF31"/>
    <mergeCell ref="C32:D32"/>
    <mergeCell ref="E32:F32"/>
    <mergeCell ref="G32:H32"/>
    <mergeCell ref="I32:J32"/>
    <mergeCell ref="K32:L32"/>
    <mergeCell ref="M32:N32"/>
    <mergeCell ref="C31:D31"/>
    <mergeCell ref="E31:F31"/>
    <mergeCell ref="K31:L31"/>
    <mergeCell ref="M31:N31"/>
    <mergeCell ref="O31:P31"/>
    <mergeCell ref="Q31:R31"/>
    <mergeCell ref="S30:T30"/>
    <mergeCell ref="U30:V30"/>
    <mergeCell ref="W30:X30"/>
    <mergeCell ref="Y30:Z30"/>
    <mergeCell ref="AC30:AD30"/>
    <mergeCell ref="AE30:AF30"/>
    <mergeCell ref="AC29:AD29"/>
    <mergeCell ref="AE29:AF29"/>
    <mergeCell ref="C30:D30"/>
    <mergeCell ref="E30:F30"/>
    <mergeCell ref="G30:H30"/>
    <mergeCell ref="I30:J30"/>
    <mergeCell ref="K30:L30"/>
    <mergeCell ref="M30:N30"/>
    <mergeCell ref="O30:P30"/>
    <mergeCell ref="Q30:R30"/>
    <mergeCell ref="AC28:AD28"/>
    <mergeCell ref="AE28:AF28"/>
    <mergeCell ref="C29:D29"/>
    <mergeCell ref="E29:F29"/>
    <mergeCell ref="K29:L29"/>
    <mergeCell ref="M29:N29"/>
    <mergeCell ref="O29:P29"/>
    <mergeCell ref="Q29:R29"/>
    <mergeCell ref="S29:T29"/>
    <mergeCell ref="U29:V29"/>
    <mergeCell ref="O28:P28"/>
    <mergeCell ref="Q28:R28"/>
    <mergeCell ref="S28:T28"/>
    <mergeCell ref="U28:V28"/>
    <mergeCell ref="W28:X28"/>
    <mergeCell ref="Y28:Z28"/>
    <mergeCell ref="C28:D28"/>
    <mergeCell ref="E28:F28"/>
    <mergeCell ref="G28:H28"/>
    <mergeCell ref="I28:J28"/>
    <mergeCell ref="K28:L28"/>
    <mergeCell ref="M28:N28"/>
    <mergeCell ref="AC27:AD27"/>
    <mergeCell ref="AE27:AF27"/>
    <mergeCell ref="AC26:AD26"/>
    <mergeCell ref="AE26:AF26"/>
    <mergeCell ref="C27:D27"/>
    <mergeCell ref="E27:F27"/>
    <mergeCell ref="G27:H27"/>
    <mergeCell ref="I27:J27"/>
    <mergeCell ref="K27:L27"/>
    <mergeCell ref="M27:N27"/>
    <mergeCell ref="O27:P27"/>
    <mergeCell ref="Q27:R27"/>
    <mergeCell ref="O26:P26"/>
    <mergeCell ref="Q26:R26"/>
    <mergeCell ref="S26:T26"/>
    <mergeCell ref="U26:V26"/>
    <mergeCell ref="W26:X26"/>
    <mergeCell ref="Y26:Z26"/>
    <mergeCell ref="C26:D26"/>
    <mergeCell ref="E26:F26"/>
    <mergeCell ref="G26:H26"/>
    <mergeCell ref="I26:J26"/>
    <mergeCell ref="K26:L26"/>
    <mergeCell ref="M26:N26"/>
    <mergeCell ref="G25:H25"/>
    <mergeCell ref="I25:J25"/>
    <mergeCell ref="W25:X25"/>
    <mergeCell ref="Y25:Z25"/>
    <mergeCell ref="O24:P24"/>
    <mergeCell ref="Q24:R24"/>
    <mergeCell ref="S24:T24"/>
    <mergeCell ref="U24:V24"/>
    <mergeCell ref="W24:X24"/>
    <mergeCell ref="Y24:Z24"/>
    <mergeCell ref="C24:D24"/>
    <mergeCell ref="E24:F24"/>
    <mergeCell ref="G24:H24"/>
    <mergeCell ref="I24:J24"/>
    <mergeCell ref="K24:L24"/>
    <mergeCell ref="M24:N24"/>
    <mergeCell ref="S27:T27"/>
    <mergeCell ref="U27:V27"/>
    <mergeCell ref="W27:X27"/>
    <mergeCell ref="Y27:Z27"/>
    <mergeCell ref="AE22:AF22"/>
    <mergeCell ref="G23:H23"/>
    <mergeCell ref="I23:J23"/>
    <mergeCell ref="W23:X23"/>
    <mergeCell ref="Y23:Z23"/>
    <mergeCell ref="M22:N22"/>
    <mergeCell ref="O22:P22"/>
    <mergeCell ref="Q22:R22"/>
    <mergeCell ref="S22:T22"/>
    <mergeCell ref="U22:V22"/>
    <mergeCell ref="W22:X22"/>
    <mergeCell ref="U21:V21"/>
    <mergeCell ref="W21:X21"/>
    <mergeCell ref="Y21:Z21"/>
    <mergeCell ref="AC21:AD21"/>
    <mergeCell ref="AE21:AF21"/>
    <mergeCell ref="AC24:AD24"/>
    <mergeCell ref="AE24:AF24"/>
    <mergeCell ref="C22:D22"/>
    <mergeCell ref="E22:F22"/>
    <mergeCell ref="G22:H22"/>
    <mergeCell ref="I22:J22"/>
    <mergeCell ref="K22:L22"/>
    <mergeCell ref="AC19:AD20"/>
    <mergeCell ref="C21:D21"/>
    <mergeCell ref="E21:F21"/>
    <mergeCell ref="G21:H21"/>
    <mergeCell ref="I21:J21"/>
    <mergeCell ref="K21:L21"/>
    <mergeCell ref="M21:N21"/>
    <mergeCell ref="O21:P21"/>
    <mergeCell ref="Q21:R21"/>
    <mergeCell ref="S21:T21"/>
    <mergeCell ref="O19:P20"/>
    <mergeCell ref="Q19:R20"/>
    <mergeCell ref="S19:T20"/>
    <mergeCell ref="U19:V20"/>
    <mergeCell ref="W19:X20"/>
    <mergeCell ref="Y19:Z20"/>
    <mergeCell ref="Y22:Z22"/>
    <mergeCell ref="AC22:AD22"/>
    <mergeCell ref="E18:F18"/>
    <mergeCell ref="G18:H18"/>
    <mergeCell ref="I18:J18"/>
    <mergeCell ref="K18:L18"/>
    <mergeCell ref="M18:N18"/>
    <mergeCell ref="O18:P18"/>
    <mergeCell ref="Q18:R18"/>
    <mergeCell ref="S18:T18"/>
    <mergeCell ref="O17:P17"/>
    <mergeCell ref="Q17:R17"/>
    <mergeCell ref="S17:T17"/>
    <mergeCell ref="U17:V17"/>
    <mergeCell ref="W17:X17"/>
    <mergeCell ref="Y17:Z17"/>
    <mergeCell ref="C17:D17"/>
    <mergeCell ref="E17:F17"/>
    <mergeCell ref="G17:H17"/>
    <mergeCell ref="I17:J17"/>
    <mergeCell ref="K17:L17"/>
    <mergeCell ref="M17:N17"/>
    <mergeCell ref="AH15:AH20"/>
    <mergeCell ref="C16:D16"/>
    <mergeCell ref="E16:F16"/>
    <mergeCell ref="G16:H16"/>
    <mergeCell ref="I16:J16"/>
    <mergeCell ref="K16:L16"/>
    <mergeCell ref="M16:N16"/>
    <mergeCell ref="O16:P16"/>
    <mergeCell ref="Q16:R16"/>
    <mergeCell ref="S16:T16"/>
    <mergeCell ref="U15:V15"/>
    <mergeCell ref="W15:X15"/>
    <mergeCell ref="Y15:Z15"/>
    <mergeCell ref="AC15:AD15"/>
    <mergeCell ref="AE15:AF20"/>
    <mergeCell ref="AG15:AG20"/>
    <mergeCell ref="U16:V16"/>
    <mergeCell ref="W16:X16"/>
    <mergeCell ref="Y16:Z16"/>
    <mergeCell ref="AC16:AD16"/>
    <mergeCell ref="U18:V18"/>
    <mergeCell ref="W18:X18"/>
    <mergeCell ref="Y18:Z18"/>
    <mergeCell ref="AC18:AD18"/>
    <mergeCell ref="C19:D20"/>
    <mergeCell ref="E19:F20"/>
    <mergeCell ref="G19:H20"/>
    <mergeCell ref="I19:J20"/>
    <mergeCell ref="K19:L20"/>
    <mergeCell ref="M19:N20"/>
    <mergeCell ref="AC17:AD17"/>
    <mergeCell ref="C18:D18"/>
    <mergeCell ref="K10:N10"/>
    <mergeCell ref="O10:R10"/>
    <mergeCell ref="S10:V10"/>
    <mergeCell ref="C15:D15"/>
    <mergeCell ref="E15:F15"/>
    <mergeCell ref="G15:H15"/>
    <mergeCell ref="I15:J15"/>
    <mergeCell ref="K15:L15"/>
    <mergeCell ref="M15:N15"/>
    <mergeCell ref="O15:P15"/>
    <mergeCell ref="Q15:R15"/>
    <mergeCell ref="S15:T15"/>
    <mergeCell ref="W13:Z13"/>
    <mergeCell ref="A14:B14"/>
    <mergeCell ref="C14:F14"/>
    <mergeCell ref="G14:J14"/>
    <mergeCell ref="K14:N14"/>
    <mergeCell ref="O14:R14"/>
    <mergeCell ref="S14:V14"/>
    <mergeCell ref="W14:Z14"/>
    <mergeCell ref="A13:B13"/>
    <mergeCell ref="C13:F13"/>
    <mergeCell ref="G13:J13"/>
    <mergeCell ref="K13:N13"/>
    <mergeCell ref="O13:R13"/>
    <mergeCell ref="S13:V13"/>
    <mergeCell ref="W3:Z3"/>
    <mergeCell ref="A4:B4"/>
    <mergeCell ref="C4:F4"/>
    <mergeCell ref="G4:J4"/>
    <mergeCell ref="K4:N4"/>
    <mergeCell ref="O4:R4"/>
    <mergeCell ref="S4:V4"/>
    <mergeCell ref="W4:Z4"/>
    <mergeCell ref="A3:B3"/>
    <mergeCell ref="C3:F3"/>
    <mergeCell ref="G3:J3"/>
    <mergeCell ref="K3:N3"/>
    <mergeCell ref="O3:R3"/>
    <mergeCell ref="S3:V3"/>
    <mergeCell ref="W12:Z12"/>
    <mergeCell ref="A12:B12"/>
    <mergeCell ref="C12:F12"/>
    <mergeCell ref="G12:J12"/>
    <mergeCell ref="K12:N12"/>
    <mergeCell ref="O12:R12"/>
    <mergeCell ref="S12:V12"/>
    <mergeCell ref="W10:Z10"/>
    <mergeCell ref="A11:B11"/>
    <mergeCell ref="C11:F11"/>
    <mergeCell ref="G11:J11"/>
    <mergeCell ref="K11:N11"/>
    <mergeCell ref="O11:R11"/>
    <mergeCell ref="S11:V11"/>
    <mergeCell ref="W11:Z11"/>
    <mergeCell ref="A10:B10"/>
    <mergeCell ref="C10:F10"/>
    <mergeCell ref="G10:J10"/>
    <mergeCell ref="K9:N9"/>
    <mergeCell ref="O9:R9"/>
    <mergeCell ref="W1:Z1"/>
    <mergeCell ref="AC1:AD1"/>
    <mergeCell ref="AE1:AH2"/>
    <mergeCell ref="C2:F2"/>
    <mergeCell ref="G2:J2"/>
    <mergeCell ref="K2:N2"/>
    <mergeCell ref="O2:R2"/>
    <mergeCell ref="S2:V2"/>
    <mergeCell ref="W2:Z2"/>
    <mergeCell ref="AC2:AD2"/>
    <mergeCell ref="A1:B2"/>
    <mergeCell ref="C1:F1"/>
    <mergeCell ref="G1:J1"/>
    <mergeCell ref="K1:N1"/>
    <mergeCell ref="O1:R1"/>
    <mergeCell ref="S1:V1"/>
    <mergeCell ref="W5:Z5"/>
    <mergeCell ref="AA1:AB2"/>
    <mergeCell ref="C7:F7"/>
    <mergeCell ref="G7:J7"/>
    <mergeCell ref="K7:N7"/>
    <mergeCell ref="O7:R7"/>
    <mergeCell ref="S7:V7"/>
    <mergeCell ref="W7:Z7"/>
    <mergeCell ref="A5:B5"/>
    <mergeCell ref="C5:F5"/>
    <mergeCell ref="G5:J5"/>
    <mergeCell ref="K5:N5"/>
    <mergeCell ref="O5:R5"/>
    <mergeCell ref="S5:V5"/>
  </mergeCells>
  <conditionalFormatting sqref="D55:D59">
    <cfRule type="cellIs" dxfId="60" priority="68" operator="greaterThan">
      <formula>0</formula>
    </cfRule>
    <cfRule type="cellIs" dxfId="59" priority="67" operator="greaterThan">
      <formula>0</formula>
    </cfRule>
  </conditionalFormatting>
  <conditionalFormatting sqref="F55">
    <cfRule type="cellIs" dxfId="58" priority="65" operator="greaterThan">
      <formula>0</formula>
    </cfRule>
    <cfRule type="cellIs" dxfId="57" priority="64" operator="greaterThan">
      <formula>1</formula>
    </cfRule>
    <cfRule type="cellIs" dxfId="56" priority="63" operator="greaterThan">
      <formula>0</formula>
    </cfRule>
    <cfRule type="cellIs" dxfId="55" priority="62" operator="greaterThan">
      <formula>0</formula>
    </cfRule>
  </conditionalFormatting>
  <conditionalFormatting sqref="F55:F59">
    <cfRule type="cellIs" dxfId="54" priority="66" operator="greaterThan">
      <formula>0</formula>
    </cfRule>
    <cfRule type="cellIs" dxfId="53" priority="61" operator="greaterThan">
      <formula>0</formula>
    </cfRule>
  </conditionalFormatting>
  <conditionalFormatting sqref="H55:H59">
    <cfRule type="cellIs" dxfId="52" priority="60" operator="greaterThan">
      <formula>0</formula>
    </cfRule>
    <cfRule type="cellIs" dxfId="51" priority="59" operator="greaterThan">
      <formula>0</formula>
    </cfRule>
    <cfRule type="cellIs" dxfId="50" priority="58" operator="greaterThan">
      <formula>0</formula>
    </cfRule>
  </conditionalFormatting>
  <conditionalFormatting sqref="J55">
    <cfRule type="cellIs" dxfId="49" priority="56" operator="greaterThan">
      <formula>0</formula>
    </cfRule>
    <cfRule type="cellIs" dxfId="48" priority="55" operator="greaterThan">
      <formula>1</formula>
    </cfRule>
    <cfRule type="cellIs" dxfId="47" priority="53" operator="greaterThan">
      <formula>0</formula>
    </cfRule>
    <cfRule type="cellIs" dxfId="46" priority="54" operator="greaterThan">
      <formula>0</formula>
    </cfRule>
  </conditionalFormatting>
  <conditionalFormatting sqref="J55:J59">
    <cfRule type="cellIs" dxfId="45" priority="57" operator="greaterThan">
      <formula>0</formula>
    </cfRule>
    <cfRule type="cellIs" dxfId="44" priority="52" operator="greaterThan">
      <formula>0</formula>
    </cfRule>
    <cfRule type="cellIs" dxfId="43" priority="51" operator="greaterThan">
      <formula>0</formula>
    </cfRule>
  </conditionalFormatting>
  <conditionalFormatting sqref="L55:L59">
    <cfRule type="cellIs" dxfId="42" priority="50" operator="greaterThan">
      <formula>0</formula>
    </cfRule>
    <cfRule type="cellIs" dxfId="41" priority="49" operator="greaterThan">
      <formula>0</formula>
    </cfRule>
  </conditionalFormatting>
  <conditionalFormatting sqref="N55">
    <cfRule type="cellIs" dxfId="40" priority="47" operator="greaterThan">
      <formula>0</formula>
    </cfRule>
    <cfRule type="cellIs" dxfId="39" priority="46" operator="greaterThan">
      <formula>1</formula>
    </cfRule>
    <cfRule type="cellIs" dxfId="38" priority="44" operator="greaterThan">
      <formula>0</formula>
    </cfRule>
    <cfRule type="cellIs" dxfId="37" priority="45" operator="greaterThan">
      <formula>0</formula>
    </cfRule>
  </conditionalFormatting>
  <conditionalFormatting sqref="N55:N59">
    <cfRule type="cellIs" dxfId="36" priority="48" operator="greaterThan">
      <formula>0</formula>
    </cfRule>
    <cfRule type="cellIs" dxfId="35" priority="43" operator="greaterThan">
      <formula>0</formula>
    </cfRule>
  </conditionalFormatting>
  <conditionalFormatting sqref="P55:P59">
    <cfRule type="cellIs" dxfId="34" priority="42" operator="greaterThan">
      <formula>0</formula>
    </cfRule>
    <cfRule type="cellIs" dxfId="33" priority="41" operator="greaterThan">
      <formula>0</formula>
    </cfRule>
    <cfRule type="cellIs" dxfId="32" priority="40" operator="greaterThan">
      <formula>0</formula>
    </cfRule>
  </conditionalFormatting>
  <conditionalFormatting sqref="R55">
    <cfRule type="cellIs" dxfId="31" priority="37" operator="greaterThan">
      <formula>1</formula>
    </cfRule>
    <cfRule type="cellIs" dxfId="30" priority="38" operator="greaterThan">
      <formula>0</formula>
    </cfRule>
    <cfRule type="cellIs" dxfId="29" priority="35" operator="greaterThan">
      <formula>0</formula>
    </cfRule>
    <cfRule type="cellIs" dxfId="28" priority="36" operator="greaterThan">
      <formula>0</formula>
    </cfRule>
  </conditionalFormatting>
  <conditionalFormatting sqref="R55:R59">
    <cfRule type="cellIs" dxfId="27" priority="33" operator="greaterThan">
      <formula>0</formula>
    </cfRule>
    <cfRule type="cellIs" dxfId="26" priority="39" operator="greaterThan">
      <formula>0</formula>
    </cfRule>
    <cfRule type="cellIs" dxfId="25" priority="34" operator="greaterThan">
      <formula>0</formula>
    </cfRule>
  </conditionalFormatting>
  <conditionalFormatting sqref="T55:T59">
    <cfRule type="cellIs" dxfId="24" priority="32" operator="greaterThan">
      <formula>0</formula>
    </cfRule>
    <cfRule type="cellIs" dxfId="23" priority="31" operator="greaterThan">
      <formula>0</formula>
    </cfRule>
  </conditionalFormatting>
  <conditionalFormatting sqref="V55">
    <cfRule type="cellIs" dxfId="22" priority="29" operator="greaterThan">
      <formula>0</formula>
    </cfRule>
    <cfRule type="cellIs" dxfId="21" priority="28" operator="greaterThan">
      <formula>1</formula>
    </cfRule>
    <cfRule type="cellIs" dxfId="20" priority="27" operator="greaterThan">
      <formula>0</formula>
    </cfRule>
    <cfRule type="cellIs" dxfId="19" priority="26" operator="greaterThan">
      <formula>0</formula>
    </cfRule>
  </conditionalFormatting>
  <conditionalFormatting sqref="V55:V59">
    <cfRule type="cellIs" dxfId="18" priority="30" operator="greaterThan">
      <formula>0</formula>
    </cfRule>
    <cfRule type="cellIs" dxfId="17" priority="25" operator="greaterThan">
      <formula>0</formula>
    </cfRule>
  </conditionalFormatting>
  <conditionalFormatting sqref="X55:X59">
    <cfRule type="cellIs" dxfId="16" priority="21" operator="greaterThan">
      <formula>0</formula>
    </cfRule>
    <cfRule type="cellIs" dxfId="15" priority="20" operator="greaterThan">
      <formula>0</formula>
    </cfRule>
    <cfRule type="cellIs" dxfId="14" priority="19" operator="greaterThan">
      <formula>0</formula>
    </cfRule>
  </conditionalFormatting>
  <conditionalFormatting sqref="Z55">
    <cfRule type="cellIs" dxfId="13" priority="17" operator="greaterThan">
      <formula>0</formula>
    </cfRule>
    <cfRule type="cellIs" dxfId="12" priority="16" operator="greaterThan">
      <formula>1</formula>
    </cfRule>
    <cfRule type="cellIs" dxfId="11" priority="15" operator="greaterThan">
      <formula>0</formula>
    </cfRule>
    <cfRule type="cellIs" dxfId="10" priority="14" operator="greaterThan">
      <formula>0</formula>
    </cfRule>
  </conditionalFormatting>
  <conditionalFormatting sqref="Z55:Z59">
    <cfRule type="cellIs" dxfId="9" priority="18" operator="greaterThan">
      <formula>0</formula>
    </cfRule>
    <cfRule type="cellIs" dxfId="8" priority="13" operator="greaterThan">
      <formula>0</formula>
    </cfRule>
    <cfRule type="cellIs" dxfId="7" priority="12" operator="greaterThan">
      <formula>0</formula>
    </cfRule>
  </conditionalFormatting>
  <conditionalFormatting sqref="AB55">
    <cfRule type="cellIs" dxfId="6" priority="11" operator="greaterThan">
      <formula>0</formula>
    </cfRule>
    <cfRule type="cellIs" dxfId="5" priority="10" operator="greaterThan">
      <formula>0</formula>
    </cfRule>
    <cfRule type="cellIs" dxfId="4" priority="9" operator="greaterThan">
      <formula>0</formula>
    </cfRule>
  </conditionalFormatting>
  <conditionalFormatting sqref="AD55:AD60">
    <cfRule type="cellIs" dxfId="3" priority="1" operator="greaterThan">
      <formula>0</formula>
    </cfRule>
    <cfRule type="cellIs" dxfId="2" priority="4" operator="greaterThan">
      <formula>0</formula>
    </cfRule>
    <cfRule type="cellIs" dxfId="1" priority="3" operator="greaterThan">
      <formula>0</formula>
    </cfRule>
    <cfRule type="cellIs" dxfId="0" priority="2" operator="greaterThan">
      <formula>0</formula>
    </cfRule>
  </conditionalFormatting>
  <pageMargins left="0.11811023622047245" right="0.11811023622047245" top="0.11811023622047245" bottom="0.11811023622047245" header="0" footer="0"/>
  <pageSetup paperSize="9" scale="70" fitToHeight="0" orientation="landscape" r:id="rId1"/>
  <rowBreaks count="1" manualBreakCount="1">
    <brk id="61" max="31" man="1"/>
  </rowBreaks>
  <colBreaks count="1" manualBreakCount="1">
    <brk id="3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2FC01D-3403-400F-B6CC-118430BA6190}">
  <sheetPr>
    <tabColor rgb="FFFF0000"/>
  </sheetPr>
  <dimension ref="A1:K223"/>
  <sheetViews>
    <sheetView topLeftCell="A54" zoomScaleNormal="100" workbookViewId="0">
      <selection activeCell="C127" sqref="C127"/>
    </sheetView>
  </sheetViews>
  <sheetFormatPr defaultRowHeight="15" x14ac:dyDescent="0.25"/>
  <cols>
    <col min="2" max="2" width="14" style="55" customWidth="1"/>
    <col min="3" max="3" width="43.42578125" bestFit="1" customWidth="1"/>
    <col min="4" max="4" width="13.85546875" style="54" customWidth="1"/>
    <col min="5" max="5" width="10.85546875" style="54" customWidth="1"/>
    <col min="6" max="6" width="9.7109375" bestFit="1" customWidth="1"/>
    <col min="7" max="7" width="14.7109375" customWidth="1"/>
    <col min="8" max="8" width="12.5703125" bestFit="1" customWidth="1"/>
    <col min="9" max="10" width="10.7109375" bestFit="1" customWidth="1"/>
  </cols>
  <sheetData>
    <row r="1" spans="1:11" x14ac:dyDescent="0.25">
      <c r="A1" s="65"/>
      <c r="B1" s="102"/>
      <c r="C1" s="65"/>
      <c r="D1" s="56"/>
      <c r="E1" s="56"/>
      <c r="F1" s="65"/>
      <c r="G1" s="65"/>
      <c r="H1" s="65"/>
      <c r="I1" s="65"/>
      <c r="J1" s="65"/>
      <c r="K1" s="65"/>
    </row>
    <row r="2" spans="1:11" x14ac:dyDescent="0.25">
      <c r="A2" s="65"/>
      <c r="B2" s="102"/>
      <c r="C2" s="65"/>
      <c r="D2" s="56"/>
      <c r="E2" s="56"/>
      <c r="F2" s="65"/>
      <c r="G2" s="65"/>
      <c r="H2" s="65"/>
      <c r="I2" s="65"/>
      <c r="J2" s="65"/>
      <c r="K2" s="65"/>
    </row>
    <row r="3" spans="1:11" ht="21" x14ac:dyDescent="0.25">
      <c r="A3" s="65"/>
      <c r="B3" s="102"/>
      <c r="C3" s="278" t="s">
        <v>262</v>
      </c>
      <c r="D3" s="279"/>
      <c r="E3" s="279"/>
      <c r="F3" s="279"/>
      <c r="G3" s="279"/>
      <c r="H3" s="103" t="s">
        <v>235</v>
      </c>
      <c r="I3" s="103"/>
      <c r="J3" s="103"/>
      <c r="K3" s="103"/>
    </row>
    <row r="4" spans="1:11" x14ac:dyDescent="0.25">
      <c r="A4" s="65"/>
      <c r="B4" s="102"/>
      <c r="C4" s="65"/>
      <c r="D4" s="56"/>
      <c r="E4" s="56"/>
      <c r="F4" s="65"/>
      <c r="G4" s="65"/>
      <c r="H4" s="65"/>
      <c r="I4" s="65"/>
      <c r="J4" s="65"/>
      <c r="K4" s="65"/>
    </row>
    <row r="5" spans="1:11" x14ac:dyDescent="0.25">
      <c r="A5" s="85" t="s">
        <v>94</v>
      </c>
      <c r="B5" s="84" t="s">
        <v>93</v>
      </c>
      <c r="C5" s="85" t="s">
        <v>92</v>
      </c>
      <c r="D5" s="56"/>
      <c r="E5" s="85" t="s">
        <v>20</v>
      </c>
      <c r="F5" s="85"/>
      <c r="G5" s="85"/>
      <c r="H5" s="272"/>
      <c r="I5" s="272"/>
    </row>
    <row r="6" spans="1:11" x14ac:dyDescent="0.25">
      <c r="A6" s="83"/>
      <c r="B6" s="101"/>
      <c r="C6" s="131" t="s">
        <v>234</v>
      </c>
      <c r="D6" s="56"/>
      <c r="E6" s="85"/>
      <c r="F6" s="94" t="s">
        <v>233</v>
      </c>
      <c r="G6" s="94" t="s">
        <v>232</v>
      </c>
      <c r="H6" s="274" t="s">
        <v>231</v>
      </c>
      <c r="I6" s="274"/>
    </row>
    <row r="7" spans="1:11" x14ac:dyDescent="0.25">
      <c r="A7" s="81">
        <v>331214</v>
      </c>
      <c r="B7" s="93" t="s">
        <v>263</v>
      </c>
      <c r="C7" s="132" t="s">
        <v>264</v>
      </c>
      <c r="D7" s="56"/>
      <c r="E7" s="133">
        <v>1100</v>
      </c>
      <c r="F7" s="96"/>
      <c r="G7" s="95"/>
      <c r="H7" s="274"/>
      <c r="I7" s="274"/>
    </row>
    <row r="8" spans="1:11" x14ac:dyDescent="0.25">
      <c r="A8" s="81">
        <v>331217</v>
      </c>
      <c r="B8" s="93" t="s">
        <v>265</v>
      </c>
      <c r="C8" s="132" t="s">
        <v>266</v>
      </c>
      <c r="D8" s="56"/>
      <c r="E8" s="133">
        <v>1100</v>
      </c>
      <c r="F8" s="96"/>
      <c r="G8" s="95"/>
      <c r="H8" s="274"/>
      <c r="I8" s="274"/>
    </row>
    <row r="9" spans="1:11" x14ac:dyDescent="0.25">
      <c r="A9" s="81">
        <v>331220</v>
      </c>
      <c r="B9" s="93" t="s">
        <v>354</v>
      </c>
      <c r="C9" s="93" t="s">
        <v>230</v>
      </c>
      <c r="D9" s="56"/>
      <c r="E9" s="133">
        <v>450</v>
      </c>
      <c r="F9" s="96"/>
      <c r="G9" s="95"/>
      <c r="H9" s="274"/>
      <c r="I9" s="274"/>
    </row>
    <row r="10" spans="1:11" x14ac:dyDescent="0.25">
      <c r="A10" s="81">
        <v>257900</v>
      </c>
      <c r="B10" s="100" t="s">
        <v>267</v>
      </c>
      <c r="C10" s="93" t="s">
        <v>229</v>
      </c>
      <c r="D10" s="56"/>
      <c r="E10" s="133">
        <v>450</v>
      </c>
      <c r="F10" s="96"/>
      <c r="G10" s="94"/>
      <c r="H10" s="274"/>
      <c r="I10" s="274"/>
    </row>
    <row r="11" spans="1:11" x14ac:dyDescent="0.25">
      <c r="A11" s="81">
        <v>257908</v>
      </c>
      <c r="B11" s="100" t="s">
        <v>268</v>
      </c>
      <c r="C11" s="93" t="s">
        <v>269</v>
      </c>
      <c r="D11" s="56"/>
      <c r="E11" s="133">
        <v>375</v>
      </c>
      <c r="F11" s="96"/>
      <c r="G11" s="96"/>
      <c r="H11" s="275"/>
      <c r="I11" s="276"/>
    </row>
    <row r="12" spans="1:11" x14ac:dyDescent="0.25">
      <c r="A12" s="81">
        <v>257904</v>
      </c>
      <c r="B12" s="100" t="s">
        <v>270</v>
      </c>
      <c r="C12" s="93" t="s">
        <v>271</v>
      </c>
      <c r="D12" s="56"/>
      <c r="E12" s="133">
        <v>375</v>
      </c>
      <c r="F12" s="96"/>
      <c r="G12" s="94"/>
      <c r="H12" s="277"/>
      <c r="I12" s="277"/>
    </row>
    <row r="13" spans="1:11" x14ac:dyDescent="0.25">
      <c r="A13" s="81">
        <v>257916</v>
      </c>
      <c r="B13" s="99" t="s">
        <v>272</v>
      </c>
      <c r="C13" s="132" t="s">
        <v>228</v>
      </c>
      <c r="D13" s="56"/>
      <c r="E13" s="133">
        <v>250</v>
      </c>
      <c r="F13" s="98"/>
      <c r="G13" s="94"/>
      <c r="H13" s="274"/>
      <c r="I13" s="274"/>
    </row>
    <row r="14" spans="1:11" x14ac:dyDescent="0.25">
      <c r="A14" s="81">
        <v>257923</v>
      </c>
      <c r="B14" s="93" t="s">
        <v>273</v>
      </c>
      <c r="C14" s="132" t="s">
        <v>227</v>
      </c>
      <c r="D14" s="56"/>
      <c r="E14" s="133">
        <v>300</v>
      </c>
      <c r="F14" s="96"/>
      <c r="G14" s="94"/>
      <c r="H14" s="274"/>
      <c r="I14" s="274"/>
    </row>
    <row r="15" spans="1:11" x14ac:dyDescent="0.25">
      <c r="A15" s="81">
        <v>257914</v>
      </c>
      <c r="B15" s="93" t="s">
        <v>274</v>
      </c>
      <c r="C15" s="132" t="s">
        <v>275</v>
      </c>
      <c r="D15" s="56"/>
      <c r="E15" s="133">
        <v>250</v>
      </c>
      <c r="F15" s="96"/>
      <c r="G15" s="96"/>
      <c r="H15" s="274"/>
      <c r="I15" s="274"/>
    </row>
    <row r="16" spans="1:11" x14ac:dyDescent="0.25">
      <c r="A16" s="81">
        <v>257913</v>
      </c>
      <c r="B16" s="93" t="s">
        <v>276</v>
      </c>
      <c r="C16" s="132" t="s">
        <v>277</v>
      </c>
      <c r="D16" s="56"/>
      <c r="E16" s="133">
        <v>250</v>
      </c>
      <c r="F16" s="96"/>
      <c r="G16" s="94"/>
      <c r="H16" s="280"/>
      <c r="I16" s="281"/>
    </row>
    <row r="17" spans="1:9" x14ac:dyDescent="0.25">
      <c r="A17" s="81">
        <v>257912</v>
      </c>
      <c r="B17" s="93" t="s">
        <v>278</v>
      </c>
      <c r="C17" s="132" t="s">
        <v>279</v>
      </c>
      <c r="D17" s="56"/>
      <c r="E17" s="133">
        <v>250</v>
      </c>
      <c r="F17" s="94"/>
      <c r="G17" s="96"/>
      <c r="H17" s="280"/>
      <c r="I17" s="281"/>
    </row>
    <row r="18" spans="1:9" x14ac:dyDescent="0.25">
      <c r="A18" s="81">
        <v>257902</v>
      </c>
      <c r="B18" s="93" t="s">
        <v>280</v>
      </c>
      <c r="C18" s="132" t="s">
        <v>226</v>
      </c>
      <c r="D18" s="56"/>
      <c r="E18" s="133">
        <v>275</v>
      </c>
      <c r="F18" s="94"/>
      <c r="G18" s="94"/>
      <c r="H18" s="274"/>
      <c r="I18" s="274"/>
    </row>
    <row r="19" spans="1:9" x14ac:dyDescent="0.25">
      <c r="A19" s="81">
        <v>257901</v>
      </c>
      <c r="B19" s="93" t="s">
        <v>281</v>
      </c>
      <c r="C19" s="132" t="s">
        <v>225</v>
      </c>
      <c r="D19" s="56"/>
      <c r="E19" s="133">
        <v>550</v>
      </c>
      <c r="F19" s="96"/>
      <c r="G19" s="94"/>
      <c r="H19" s="274"/>
      <c r="I19" s="274"/>
    </row>
    <row r="20" spans="1:9" x14ac:dyDescent="0.25">
      <c r="A20" s="81">
        <v>257905</v>
      </c>
      <c r="B20" s="93" t="s">
        <v>282</v>
      </c>
      <c r="C20" s="132" t="s">
        <v>283</v>
      </c>
      <c r="D20" s="56"/>
      <c r="E20" s="133">
        <v>375</v>
      </c>
      <c r="F20" s="96"/>
      <c r="G20" s="94"/>
      <c r="H20" s="275"/>
      <c r="I20" s="276"/>
    </row>
    <row r="21" spans="1:9" x14ac:dyDescent="0.25">
      <c r="A21" s="81">
        <v>257906</v>
      </c>
      <c r="B21" s="97" t="s">
        <v>284</v>
      </c>
      <c r="C21" s="132" t="s">
        <v>285</v>
      </c>
      <c r="D21" s="56"/>
      <c r="E21" s="133">
        <v>375</v>
      </c>
      <c r="F21" s="96"/>
      <c r="G21" s="94"/>
      <c r="H21" s="274"/>
      <c r="I21" s="274"/>
    </row>
    <row r="22" spans="1:9" x14ac:dyDescent="0.25">
      <c r="A22" s="81">
        <v>331191</v>
      </c>
      <c r="B22" s="93" t="s">
        <v>286</v>
      </c>
      <c r="C22" s="97" t="s">
        <v>224</v>
      </c>
      <c r="D22" s="56"/>
      <c r="E22" s="133">
        <v>250</v>
      </c>
      <c r="F22" s="94"/>
      <c r="G22" s="95"/>
      <c r="H22" s="274"/>
      <c r="I22" s="274"/>
    </row>
    <row r="23" spans="1:9" x14ac:dyDescent="0.25">
      <c r="A23" s="81"/>
      <c r="B23" s="93"/>
      <c r="C23" s="132"/>
      <c r="D23" s="56"/>
      <c r="E23" s="133"/>
      <c r="F23" s="274" t="s">
        <v>19</v>
      </c>
      <c r="G23" s="274"/>
      <c r="H23" s="274"/>
      <c r="I23" s="274"/>
    </row>
    <row r="24" spans="1:9" x14ac:dyDescent="0.25">
      <c r="A24" s="81">
        <v>245775</v>
      </c>
      <c r="B24" s="93" t="s">
        <v>287</v>
      </c>
      <c r="C24" s="132" t="s">
        <v>288</v>
      </c>
      <c r="D24" s="56"/>
      <c r="E24" s="133">
        <v>600</v>
      </c>
      <c r="F24" s="274"/>
      <c r="G24" s="274"/>
      <c r="H24" s="274"/>
      <c r="I24" s="274"/>
    </row>
    <row r="25" spans="1:9" x14ac:dyDescent="0.25">
      <c r="A25" s="81">
        <v>245762</v>
      </c>
      <c r="B25" s="93" t="s">
        <v>289</v>
      </c>
      <c r="C25" s="97" t="s">
        <v>223</v>
      </c>
      <c r="D25" s="56"/>
      <c r="E25" s="133">
        <v>350</v>
      </c>
      <c r="F25" s="273"/>
      <c r="G25" s="273"/>
      <c r="H25" s="273"/>
      <c r="I25" s="273"/>
    </row>
    <row r="26" spans="1:9" x14ac:dyDescent="0.25">
      <c r="A26" s="81">
        <v>245764</v>
      </c>
      <c r="B26" s="93" t="s">
        <v>290</v>
      </c>
      <c r="C26" s="132" t="s">
        <v>222</v>
      </c>
      <c r="D26" s="56"/>
      <c r="E26" s="133">
        <v>300</v>
      </c>
      <c r="F26" s="273"/>
      <c r="G26" s="273"/>
      <c r="H26" s="273"/>
      <c r="I26" s="273"/>
    </row>
    <row r="27" spans="1:9" x14ac:dyDescent="0.25">
      <c r="A27" s="81">
        <v>245769</v>
      </c>
      <c r="B27" s="93" t="s">
        <v>291</v>
      </c>
      <c r="C27" s="132" t="s">
        <v>292</v>
      </c>
      <c r="D27" s="56"/>
      <c r="E27" s="133">
        <v>200</v>
      </c>
      <c r="F27" s="274"/>
      <c r="G27" s="274"/>
      <c r="H27" s="274"/>
      <c r="I27" s="274"/>
    </row>
    <row r="28" spans="1:9" x14ac:dyDescent="0.25">
      <c r="A28" s="81">
        <v>245768</v>
      </c>
      <c r="B28" s="93" t="s">
        <v>293</v>
      </c>
      <c r="C28" s="132" t="s">
        <v>294</v>
      </c>
      <c r="D28" s="56"/>
      <c r="E28" s="133">
        <v>200</v>
      </c>
      <c r="F28" s="274"/>
      <c r="G28" s="274"/>
      <c r="H28" s="274"/>
      <c r="I28" s="274"/>
    </row>
    <row r="29" spans="1:9" x14ac:dyDescent="0.25">
      <c r="A29" s="81">
        <v>245766</v>
      </c>
      <c r="B29" s="93" t="s">
        <v>295</v>
      </c>
      <c r="C29" s="134" t="s">
        <v>296</v>
      </c>
      <c r="D29" s="56"/>
      <c r="E29" s="133">
        <v>200</v>
      </c>
      <c r="F29" s="274"/>
      <c r="G29" s="274"/>
      <c r="H29" s="274"/>
      <c r="I29" s="274"/>
    </row>
    <row r="30" spans="1:9" x14ac:dyDescent="0.25">
      <c r="A30" s="88"/>
      <c r="B30" s="87"/>
      <c r="C30" s="56"/>
      <c r="D30" s="56"/>
      <c r="E30" s="56"/>
      <c r="F30" s="65"/>
      <c r="G30" s="86"/>
    </row>
    <row r="31" spans="1:9" x14ac:dyDescent="0.25">
      <c r="A31" s="85" t="s">
        <v>31</v>
      </c>
      <c r="B31" s="84" t="s">
        <v>32</v>
      </c>
      <c r="C31" s="85" t="s">
        <v>92</v>
      </c>
      <c r="D31" s="56"/>
      <c r="E31" s="85" t="s">
        <v>20</v>
      </c>
      <c r="F31" s="268" t="s">
        <v>18</v>
      </c>
      <c r="G31" s="270"/>
      <c r="H31" s="268" t="s">
        <v>18</v>
      </c>
      <c r="I31" s="270"/>
    </row>
    <row r="32" spans="1:9" x14ac:dyDescent="0.25">
      <c r="A32" s="83"/>
      <c r="B32" s="82"/>
      <c r="C32" s="85" t="s">
        <v>211</v>
      </c>
      <c r="D32" s="56"/>
      <c r="E32" s="85"/>
      <c r="F32" s="260" t="s">
        <v>32</v>
      </c>
      <c r="G32" s="262"/>
      <c r="H32" s="260" t="s">
        <v>31</v>
      </c>
      <c r="I32" s="262"/>
    </row>
    <row r="33" spans="1:9" x14ac:dyDescent="0.25">
      <c r="A33" s="81">
        <v>211237</v>
      </c>
      <c r="B33" s="92" t="s">
        <v>221</v>
      </c>
      <c r="C33" s="81" t="s">
        <v>220</v>
      </c>
      <c r="D33" s="56"/>
      <c r="E33" s="89">
        <v>50</v>
      </c>
      <c r="F33" s="260"/>
      <c r="G33" s="262"/>
      <c r="H33" s="260"/>
      <c r="I33" s="262"/>
    </row>
    <row r="34" spans="1:9" x14ac:dyDescent="0.25">
      <c r="A34" s="81">
        <v>211239</v>
      </c>
      <c r="B34" s="92" t="s">
        <v>219</v>
      </c>
      <c r="C34" s="81" t="s">
        <v>218</v>
      </c>
      <c r="D34" s="56"/>
      <c r="E34" s="89">
        <v>50</v>
      </c>
      <c r="F34" s="260"/>
      <c r="G34" s="262"/>
      <c r="H34" s="260"/>
      <c r="I34" s="262"/>
    </row>
    <row r="35" spans="1:9" x14ac:dyDescent="0.25">
      <c r="A35" s="81">
        <v>211240</v>
      </c>
      <c r="B35" s="92" t="s">
        <v>217</v>
      </c>
      <c r="C35" s="81" t="s">
        <v>216</v>
      </c>
      <c r="D35" s="56"/>
      <c r="E35" s="89">
        <v>50</v>
      </c>
      <c r="F35" s="260"/>
      <c r="G35" s="262"/>
      <c r="H35" s="260"/>
      <c r="I35" s="262"/>
    </row>
    <row r="36" spans="1:9" x14ac:dyDescent="0.25">
      <c r="A36" s="81" t="s">
        <v>215</v>
      </c>
      <c r="B36" s="92" t="s">
        <v>214</v>
      </c>
      <c r="C36" s="81" t="s">
        <v>213</v>
      </c>
      <c r="D36" s="56"/>
      <c r="E36" s="89">
        <v>50</v>
      </c>
      <c r="F36" s="260"/>
      <c r="G36" s="262"/>
      <c r="H36" s="260"/>
      <c r="I36" s="262"/>
    </row>
    <row r="37" spans="1:9" x14ac:dyDescent="0.25">
      <c r="A37" s="81">
        <v>99098</v>
      </c>
      <c r="B37" s="80">
        <v>6810000000</v>
      </c>
      <c r="C37" s="81" t="s">
        <v>212</v>
      </c>
      <c r="D37" s="56"/>
      <c r="E37" s="89">
        <v>40</v>
      </c>
      <c r="F37" s="273"/>
      <c r="G37" s="273"/>
      <c r="H37" s="273"/>
      <c r="I37" s="273"/>
    </row>
    <row r="38" spans="1:9" x14ac:dyDescent="0.25">
      <c r="A38" s="54"/>
      <c r="B38" s="135"/>
      <c r="C38" s="54"/>
      <c r="E38" s="136"/>
      <c r="F38" s="137"/>
      <c r="G38" s="137"/>
      <c r="H38" s="137"/>
      <c r="I38" s="137"/>
    </row>
    <row r="39" spans="1:9" x14ac:dyDescent="0.25">
      <c r="A39" s="85" t="s">
        <v>94</v>
      </c>
      <c r="B39" s="84" t="s">
        <v>93</v>
      </c>
      <c r="C39" s="85" t="s">
        <v>92</v>
      </c>
      <c r="D39" s="56"/>
      <c r="E39" s="85" t="s">
        <v>20</v>
      </c>
      <c r="F39" s="85" t="s">
        <v>18</v>
      </c>
      <c r="G39" s="85" t="s">
        <v>18</v>
      </c>
      <c r="H39" s="272" t="s">
        <v>18</v>
      </c>
      <c r="I39" s="272"/>
    </row>
    <row r="40" spans="1:9" x14ac:dyDescent="0.25">
      <c r="A40" s="83"/>
      <c r="B40" s="82"/>
      <c r="C40" s="85" t="s">
        <v>211</v>
      </c>
      <c r="D40" s="56"/>
      <c r="E40" s="85"/>
      <c r="F40" s="91" t="s">
        <v>210</v>
      </c>
      <c r="G40" s="91" t="s">
        <v>193</v>
      </c>
      <c r="H40" s="259" t="s">
        <v>192</v>
      </c>
      <c r="I40" s="259"/>
    </row>
    <row r="41" spans="1:9" x14ac:dyDescent="0.25">
      <c r="A41" s="81">
        <v>208201</v>
      </c>
      <c r="B41" s="80">
        <v>6841003000</v>
      </c>
      <c r="C41" s="81" t="s">
        <v>209</v>
      </c>
      <c r="D41" s="56"/>
      <c r="E41" s="89">
        <v>60</v>
      </c>
      <c r="F41" s="90"/>
      <c r="G41" s="83"/>
      <c r="H41" s="259"/>
      <c r="I41" s="259"/>
    </row>
    <row r="42" spans="1:9" x14ac:dyDescent="0.25">
      <c r="A42" s="81">
        <v>208202</v>
      </c>
      <c r="B42" s="80">
        <v>6841003111</v>
      </c>
      <c r="C42" s="81" t="s">
        <v>208</v>
      </c>
      <c r="D42" s="56"/>
      <c r="E42" s="89">
        <v>60</v>
      </c>
      <c r="F42" s="90"/>
      <c r="G42" s="83"/>
      <c r="H42" s="259"/>
      <c r="I42" s="259"/>
    </row>
    <row r="43" spans="1:9" x14ac:dyDescent="0.25">
      <c r="A43" s="81">
        <v>208194</v>
      </c>
      <c r="B43" s="80">
        <v>6841003222</v>
      </c>
      <c r="C43" s="81" t="s">
        <v>207</v>
      </c>
      <c r="D43" s="56"/>
      <c r="E43" s="89">
        <v>60</v>
      </c>
      <c r="F43" s="83"/>
      <c r="G43" s="83"/>
      <c r="H43" s="259"/>
      <c r="I43" s="259"/>
    </row>
    <row r="44" spans="1:9" x14ac:dyDescent="0.25">
      <c r="A44" s="81">
        <v>208195</v>
      </c>
      <c r="B44" s="80">
        <v>6841003444</v>
      </c>
      <c r="C44" s="81" t="s">
        <v>206</v>
      </c>
      <c r="D44" s="56"/>
      <c r="E44" s="89">
        <v>60</v>
      </c>
      <c r="F44" s="83"/>
      <c r="G44" s="83"/>
      <c r="H44" s="259"/>
      <c r="I44" s="259"/>
    </row>
    <row r="45" spans="1:9" x14ac:dyDescent="0.25">
      <c r="A45" s="81">
        <v>208196</v>
      </c>
      <c r="B45" s="80">
        <v>6841003555</v>
      </c>
      <c r="C45" s="81" t="s">
        <v>205</v>
      </c>
      <c r="D45" s="56"/>
      <c r="E45" s="89">
        <v>60</v>
      </c>
      <c r="F45" s="83"/>
      <c r="G45" s="83"/>
      <c r="H45" s="259"/>
      <c r="I45" s="259"/>
    </row>
    <row r="46" spans="1:9" x14ac:dyDescent="0.25">
      <c r="A46" s="81">
        <v>208197</v>
      </c>
      <c r="B46" s="80">
        <v>6841003666</v>
      </c>
      <c r="C46" s="81" t="s">
        <v>204</v>
      </c>
      <c r="D46" s="56"/>
      <c r="E46" s="89">
        <v>60</v>
      </c>
      <c r="F46" s="83"/>
      <c r="G46" s="83"/>
      <c r="H46" s="259"/>
      <c r="I46" s="259"/>
    </row>
    <row r="47" spans="1:9" x14ac:dyDescent="0.25">
      <c r="A47" s="81">
        <v>208198</v>
      </c>
      <c r="B47" s="80">
        <v>6841003777</v>
      </c>
      <c r="C47" s="81" t="s">
        <v>203</v>
      </c>
      <c r="D47" s="56"/>
      <c r="E47" s="89">
        <v>60</v>
      </c>
      <c r="F47" s="83"/>
      <c r="G47" s="83"/>
      <c r="H47" s="259"/>
      <c r="I47" s="259"/>
    </row>
    <row r="48" spans="1:9" x14ac:dyDescent="0.25">
      <c r="A48" s="88"/>
      <c r="B48" s="87"/>
      <c r="C48" s="56"/>
      <c r="D48" s="56"/>
      <c r="E48" s="56"/>
      <c r="F48" s="65"/>
      <c r="G48" s="86"/>
    </row>
    <row r="49" spans="1:9" x14ac:dyDescent="0.25">
      <c r="A49" s="85" t="s">
        <v>94</v>
      </c>
      <c r="B49" s="84" t="s">
        <v>93</v>
      </c>
      <c r="C49" s="85" t="s">
        <v>92</v>
      </c>
      <c r="D49" s="56"/>
      <c r="E49" s="85" t="s">
        <v>20</v>
      </c>
      <c r="F49" s="272" t="s">
        <v>18</v>
      </c>
      <c r="G49" s="272"/>
      <c r="H49" s="272"/>
      <c r="I49" s="272"/>
    </row>
    <row r="50" spans="1:9" x14ac:dyDescent="0.25">
      <c r="A50" s="83"/>
      <c r="B50" s="82"/>
      <c r="C50" s="85" t="s">
        <v>195</v>
      </c>
      <c r="D50" s="56"/>
      <c r="E50" s="85"/>
      <c r="F50" s="271" t="s">
        <v>19</v>
      </c>
      <c r="G50" s="271"/>
      <c r="H50" s="271"/>
      <c r="I50" s="271"/>
    </row>
    <row r="51" spans="1:9" x14ac:dyDescent="0.25">
      <c r="A51" s="81">
        <v>173413</v>
      </c>
      <c r="B51" s="80">
        <v>6553800222</v>
      </c>
      <c r="C51" s="81" t="s">
        <v>202</v>
      </c>
      <c r="D51" s="56"/>
      <c r="E51" s="133">
        <v>14</v>
      </c>
      <c r="F51" s="263"/>
      <c r="G51" s="264"/>
      <c r="H51" s="264"/>
      <c r="I51" s="265"/>
    </row>
    <row r="52" spans="1:9" x14ac:dyDescent="0.25">
      <c r="A52" s="81">
        <v>173412</v>
      </c>
      <c r="B52" s="80">
        <v>6553800000</v>
      </c>
      <c r="C52" s="81" t="s">
        <v>201</v>
      </c>
      <c r="D52" s="56"/>
      <c r="E52" s="133">
        <v>14</v>
      </c>
      <c r="F52" s="263"/>
      <c r="G52" s="264"/>
      <c r="H52" s="264"/>
      <c r="I52" s="265"/>
    </row>
    <row r="53" spans="1:9" x14ac:dyDescent="0.25">
      <c r="A53" s="81">
        <v>173414</v>
      </c>
      <c r="B53" s="80">
        <v>6553800333</v>
      </c>
      <c r="C53" s="81" t="s">
        <v>200</v>
      </c>
      <c r="D53" s="56"/>
      <c r="E53" s="133">
        <v>14</v>
      </c>
      <c r="F53" s="263"/>
      <c r="G53" s="264"/>
      <c r="H53" s="264"/>
      <c r="I53" s="265"/>
    </row>
    <row r="54" spans="1:9" x14ac:dyDescent="0.25">
      <c r="A54" s="81">
        <v>173415</v>
      </c>
      <c r="B54" s="80">
        <v>6553800555</v>
      </c>
      <c r="C54" s="81" t="s">
        <v>199</v>
      </c>
      <c r="D54" s="56"/>
      <c r="E54" s="133">
        <v>14</v>
      </c>
      <c r="F54" s="263"/>
      <c r="G54" s="264"/>
      <c r="H54" s="264"/>
      <c r="I54" s="265"/>
    </row>
    <row r="55" spans="1:9" x14ac:dyDescent="0.25">
      <c r="A55" s="81">
        <v>170636</v>
      </c>
      <c r="B55" s="80">
        <v>6553800999</v>
      </c>
      <c r="C55" s="81" t="s">
        <v>198</v>
      </c>
      <c r="D55" s="56"/>
      <c r="E55" s="133">
        <v>14</v>
      </c>
      <c r="F55" s="263"/>
      <c r="G55" s="264"/>
      <c r="H55" s="264"/>
      <c r="I55" s="265"/>
    </row>
    <row r="56" spans="1:9" x14ac:dyDescent="0.25">
      <c r="A56" s="81">
        <v>170167</v>
      </c>
      <c r="B56" s="80">
        <v>6553800111</v>
      </c>
      <c r="C56" s="81" t="s">
        <v>197</v>
      </c>
      <c r="D56" s="56"/>
      <c r="E56" s="133">
        <v>14</v>
      </c>
      <c r="F56" s="263"/>
      <c r="G56" s="264"/>
      <c r="H56" s="264"/>
      <c r="I56" s="265"/>
    </row>
    <row r="57" spans="1:9" x14ac:dyDescent="0.25">
      <c r="A57" s="81">
        <v>170638</v>
      </c>
      <c r="B57" s="80">
        <v>6553800444</v>
      </c>
      <c r="C57" s="81" t="s">
        <v>196</v>
      </c>
      <c r="D57" s="56"/>
      <c r="E57" s="133">
        <v>14</v>
      </c>
      <c r="F57" s="263"/>
      <c r="G57" s="264"/>
      <c r="H57" s="264"/>
      <c r="I57" s="265"/>
    </row>
    <row r="58" spans="1:9" x14ac:dyDescent="0.25">
      <c r="A58" s="88"/>
      <c r="B58" s="87"/>
      <c r="C58" s="56"/>
      <c r="D58" s="56"/>
      <c r="E58" s="56"/>
      <c r="F58" s="65"/>
      <c r="G58" s="86"/>
      <c r="I58" s="86"/>
    </row>
    <row r="59" spans="1:9" x14ac:dyDescent="0.25">
      <c r="A59" s="85" t="s">
        <v>94</v>
      </c>
      <c r="B59" s="84" t="s">
        <v>93</v>
      </c>
      <c r="C59" s="85" t="s">
        <v>92</v>
      </c>
      <c r="D59" s="56"/>
      <c r="E59" s="85" t="s">
        <v>20</v>
      </c>
      <c r="F59" s="268" t="s">
        <v>18</v>
      </c>
      <c r="G59" s="269"/>
      <c r="H59" s="269"/>
      <c r="I59" s="270"/>
    </row>
    <row r="60" spans="1:9" x14ac:dyDescent="0.25">
      <c r="A60" s="83"/>
      <c r="B60" s="82"/>
      <c r="C60" s="85" t="s">
        <v>195</v>
      </c>
      <c r="D60" s="56"/>
      <c r="E60" s="85"/>
      <c r="F60" s="271" t="s">
        <v>19</v>
      </c>
      <c r="G60" s="271"/>
      <c r="H60" s="271"/>
      <c r="I60" s="271"/>
    </row>
    <row r="61" spans="1:9" x14ac:dyDescent="0.25">
      <c r="A61" s="81">
        <v>257977</v>
      </c>
      <c r="B61" s="80" t="s">
        <v>297</v>
      </c>
      <c r="C61" s="81" t="s">
        <v>298</v>
      </c>
      <c r="D61" s="56"/>
      <c r="E61" s="133">
        <v>90</v>
      </c>
      <c r="F61" s="263"/>
      <c r="G61" s="264"/>
      <c r="H61" s="264"/>
      <c r="I61" s="265"/>
    </row>
    <row r="62" spans="1:9" x14ac:dyDescent="0.25">
      <c r="A62" s="81">
        <v>257978</v>
      </c>
      <c r="B62" s="80" t="s">
        <v>299</v>
      </c>
      <c r="C62" s="81" t="s">
        <v>300</v>
      </c>
      <c r="D62" s="56"/>
      <c r="E62" s="133">
        <v>90</v>
      </c>
      <c r="F62" s="263"/>
      <c r="G62" s="264"/>
      <c r="H62" s="264"/>
      <c r="I62" s="265"/>
    </row>
    <row r="63" spans="1:9" x14ac:dyDescent="0.25">
      <c r="A63" s="81">
        <v>257980</v>
      </c>
      <c r="B63" s="80" t="s">
        <v>301</v>
      </c>
      <c r="C63" s="81" t="s">
        <v>302</v>
      </c>
      <c r="D63" s="56"/>
      <c r="E63" s="133">
        <v>90</v>
      </c>
      <c r="F63" s="263"/>
      <c r="G63" s="264"/>
      <c r="H63" s="264"/>
      <c r="I63" s="265"/>
    </row>
    <row r="64" spans="1:9" x14ac:dyDescent="0.25">
      <c r="A64" s="81">
        <v>257979</v>
      </c>
      <c r="B64" s="80" t="s">
        <v>303</v>
      </c>
      <c r="C64" s="81" t="s">
        <v>304</v>
      </c>
      <c r="D64" s="56"/>
      <c r="E64" s="133">
        <v>90</v>
      </c>
      <c r="F64" s="263"/>
      <c r="G64" s="264"/>
      <c r="H64" s="264"/>
      <c r="I64" s="265"/>
    </row>
    <row r="65" spans="1:9" x14ac:dyDescent="0.25">
      <c r="A65" s="81">
        <v>257976</v>
      </c>
      <c r="B65" s="80" t="s">
        <v>305</v>
      </c>
      <c r="C65" s="81" t="s">
        <v>306</v>
      </c>
      <c r="D65" s="56"/>
      <c r="E65" s="133">
        <v>90</v>
      </c>
      <c r="F65" s="263"/>
      <c r="G65" s="264"/>
      <c r="H65" s="264"/>
      <c r="I65" s="265"/>
    </row>
    <row r="66" spans="1:9" x14ac:dyDescent="0.25">
      <c r="A66" s="81">
        <v>257981</v>
      </c>
      <c r="B66" s="80" t="s">
        <v>307</v>
      </c>
      <c r="C66" s="81" t="s">
        <v>308</v>
      </c>
      <c r="D66" s="56"/>
      <c r="E66" s="133">
        <v>90</v>
      </c>
      <c r="F66" s="263"/>
      <c r="G66" s="264"/>
      <c r="H66" s="264"/>
      <c r="I66" s="265"/>
    </row>
    <row r="67" spans="1:9" x14ac:dyDescent="0.25">
      <c r="A67" s="65"/>
      <c r="B67" s="65"/>
      <c r="C67" s="65"/>
      <c r="D67" s="65"/>
      <c r="E67" s="65"/>
      <c r="F67" s="65"/>
      <c r="G67" s="65"/>
      <c r="H67" s="65"/>
      <c r="I67" s="65"/>
    </row>
    <row r="68" spans="1:9" x14ac:dyDescent="0.25">
      <c r="A68" s="85" t="s">
        <v>94</v>
      </c>
      <c r="B68" s="84" t="s">
        <v>93</v>
      </c>
      <c r="C68" s="85" t="s">
        <v>92</v>
      </c>
      <c r="D68" s="65"/>
      <c r="E68" s="85" t="s">
        <v>20</v>
      </c>
      <c r="F68" s="78" t="s">
        <v>18</v>
      </c>
      <c r="G68" s="79"/>
      <c r="H68" s="78" t="s">
        <v>18</v>
      </c>
      <c r="I68" s="74"/>
    </row>
    <row r="69" spans="1:9" x14ac:dyDescent="0.25">
      <c r="A69" s="83"/>
      <c r="B69" s="82"/>
      <c r="C69" s="85" t="s">
        <v>194</v>
      </c>
      <c r="D69" s="65"/>
      <c r="E69" s="85"/>
      <c r="F69" s="76" t="s">
        <v>193</v>
      </c>
      <c r="G69" s="74"/>
      <c r="H69" s="76" t="s">
        <v>192</v>
      </c>
      <c r="I69" s="74"/>
    </row>
    <row r="70" spans="1:9" x14ac:dyDescent="0.25">
      <c r="A70" s="81">
        <v>180093</v>
      </c>
      <c r="B70" s="80">
        <v>6978802111</v>
      </c>
      <c r="C70" s="81" t="s">
        <v>191</v>
      </c>
      <c r="D70" s="65"/>
      <c r="E70" s="133">
        <v>45</v>
      </c>
      <c r="F70" s="266"/>
      <c r="G70" s="267"/>
      <c r="H70" s="260"/>
      <c r="I70" s="262"/>
    </row>
    <row r="71" spans="1:9" x14ac:dyDescent="0.25">
      <c r="A71" s="81">
        <v>180097</v>
      </c>
      <c r="B71" s="80">
        <v>6978802999</v>
      </c>
      <c r="C71" s="81" t="s">
        <v>190</v>
      </c>
      <c r="D71" s="65"/>
      <c r="E71" s="133">
        <v>45</v>
      </c>
      <c r="F71" s="260"/>
      <c r="G71" s="262"/>
      <c r="H71" s="260"/>
      <c r="I71" s="262"/>
    </row>
    <row r="72" spans="1:9" hidden="1" x14ac:dyDescent="0.25">
      <c r="A72" s="81"/>
      <c r="B72" s="80"/>
      <c r="C72" s="81" t="s">
        <v>189</v>
      </c>
      <c r="D72" s="56"/>
      <c r="E72" s="133">
        <v>40</v>
      </c>
      <c r="F72" s="260"/>
      <c r="G72" s="262"/>
      <c r="H72" s="260"/>
      <c r="I72" s="262"/>
    </row>
    <row r="73" spans="1:9" x14ac:dyDescent="0.25">
      <c r="A73" s="81">
        <v>180096</v>
      </c>
      <c r="B73" s="80">
        <v>6978802666</v>
      </c>
      <c r="C73" s="81" t="s">
        <v>188</v>
      </c>
      <c r="D73" s="56"/>
      <c r="E73" s="133">
        <v>45</v>
      </c>
      <c r="F73" s="260"/>
      <c r="G73" s="262"/>
      <c r="H73" s="260"/>
      <c r="I73" s="262"/>
    </row>
    <row r="74" spans="1:9" x14ac:dyDescent="0.25">
      <c r="A74" s="81">
        <v>180095</v>
      </c>
      <c r="B74" s="80">
        <v>6978802555</v>
      </c>
      <c r="C74" s="81" t="s">
        <v>187</v>
      </c>
      <c r="D74" s="56"/>
      <c r="E74" s="133">
        <v>45</v>
      </c>
      <c r="F74" s="260"/>
      <c r="G74" s="262"/>
      <c r="H74" s="260"/>
      <c r="I74" s="262"/>
    </row>
    <row r="75" spans="1:9" x14ac:dyDescent="0.25">
      <c r="A75" s="81">
        <v>180094</v>
      </c>
      <c r="B75" s="80">
        <v>6978802222</v>
      </c>
      <c r="C75" s="81" t="s">
        <v>186</v>
      </c>
      <c r="D75" s="56"/>
      <c r="E75" s="133">
        <v>45</v>
      </c>
      <c r="F75" s="260"/>
      <c r="G75" s="262"/>
      <c r="H75" s="260"/>
      <c r="I75" s="262"/>
    </row>
    <row r="76" spans="1:9" x14ac:dyDescent="0.25">
      <c r="A76" s="81">
        <v>189246</v>
      </c>
      <c r="B76" s="80">
        <v>6978802246</v>
      </c>
      <c r="C76" s="81" t="s">
        <v>185</v>
      </c>
      <c r="D76" s="56"/>
      <c r="E76" s="133">
        <v>45</v>
      </c>
      <c r="F76" s="260"/>
      <c r="G76" s="262"/>
      <c r="H76" s="260"/>
      <c r="I76" s="262"/>
    </row>
    <row r="77" spans="1:9" x14ac:dyDescent="0.25">
      <c r="A77" s="77"/>
      <c r="B77" s="70"/>
      <c r="C77" s="56"/>
      <c r="D77" s="56"/>
      <c r="E77" s="56"/>
      <c r="F77" s="66"/>
      <c r="G77" s="65"/>
      <c r="H77" s="65"/>
      <c r="I77" s="65"/>
    </row>
    <row r="78" spans="1:9" x14ac:dyDescent="0.25">
      <c r="A78" s="56"/>
      <c r="B78" s="70"/>
      <c r="C78" s="56"/>
      <c r="D78" s="56"/>
      <c r="E78" s="56"/>
      <c r="F78" s="66"/>
      <c r="G78" s="65"/>
      <c r="H78" s="65"/>
      <c r="I78" s="65"/>
    </row>
    <row r="79" spans="1:9" x14ac:dyDescent="0.25">
      <c r="A79" s="56"/>
      <c r="B79" s="70"/>
      <c r="C79" s="56"/>
      <c r="D79" s="56"/>
      <c r="E79" s="56"/>
      <c r="F79" s="66"/>
      <c r="G79" s="65"/>
      <c r="H79" s="65"/>
      <c r="I79" s="65"/>
    </row>
    <row r="80" spans="1:9" x14ac:dyDescent="0.25">
      <c r="A80" s="56"/>
      <c r="B80" s="70"/>
      <c r="C80" s="56"/>
      <c r="D80" s="56"/>
      <c r="E80" s="56"/>
      <c r="F80" s="66"/>
      <c r="G80" s="65"/>
      <c r="H80" s="65"/>
      <c r="I80" s="65"/>
    </row>
    <row r="81" spans="1:9" x14ac:dyDescent="0.25">
      <c r="A81" s="56"/>
      <c r="B81" s="70"/>
      <c r="C81" s="56"/>
      <c r="D81" s="56"/>
      <c r="E81" s="56"/>
      <c r="F81" s="66"/>
      <c r="G81" s="65"/>
      <c r="H81" s="65"/>
      <c r="I81" s="65"/>
    </row>
    <row r="82" spans="1:9" x14ac:dyDescent="0.25">
      <c r="A82" s="85" t="s">
        <v>94</v>
      </c>
      <c r="B82" s="84" t="s">
        <v>93</v>
      </c>
      <c r="C82" s="85" t="s">
        <v>92</v>
      </c>
      <c r="D82" s="56"/>
      <c r="E82" s="85" t="s">
        <v>20</v>
      </c>
      <c r="F82" s="259" t="s">
        <v>18</v>
      </c>
      <c r="G82" s="259"/>
      <c r="H82" s="259"/>
      <c r="I82" s="259"/>
    </row>
    <row r="83" spans="1:9" x14ac:dyDescent="0.25">
      <c r="A83" s="83"/>
      <c r="B83" s="82"/>
      <c r="C83" s="85" t="s">
        <v>184</v>
      </c>
      <c r="D83" s="56"/>
      <c r="E83" s="85"/>
      <c r="F83" s="259"/>
      <c r="G83" s="259"/>
      <c r="H83" s="259"/>
      <c r="I83" s="259"/>
    </row>
    <row r="84" spans="1:9" x14ac:dyDescent="0.25">
      <c r="A84" s="81">
        <v>208089</v>
      </c>
      <c r="B84" s="138" t="s">
        <v>183</v>
      </c>
      <c r="C84" s="139" t="s">
        <v>182</v>
      </c>
      <c r="D84" s="67"/>
      <c r="E84" s="133">
        <v>160</v>
      </c>
      <c r="F84" s="259"/>
      <c r="G84" s="259"/>
      <c r="H84" s="259"/>
      <c r="I84" s="259"/>
    </row>
    <row r="85" spans="1:9" x14ac:dyDescent="0.25">
      <c r="A85" s="81">
        <v>208073</v>
      </c>
      <c r="B85" s="138" t="s">
        <v>181</v>
      </c>
      <c r="C85" s="139" t="s">
        <v>180</v>
      </c>
      <c r="D85" s="67"/>
      <c r="E85" s="133">
        <v>50</v>
      </c>
      <c r="F85" s="259"/>
      <c r="G85" s="259"/>
      <c r="H85" s="259"/>
      <c r="I85" s="259"/>
    </row>
    <row r="86" spans="1:9" x14ac:dyDescent="0.25">
      <c r="A86" s="81">
        <v>193840</v>
      </c>
      <c r="B86" s="138" t="s">
        <v>309</v>
      </c>
      <c r="C86" s="139" t="s">
        <v>179</v>
      </c>
      <c r="D86" s="67"/>
      <c r="E86" s="133">
        <v>150</v>
      </c>
      <c r="F86" s="259"/>
      <c r="G86" s="259"/>
      <c r="H86" s="259"/>
      <c r="I86" s="259"/>
    </row>
    <row r="87" spans="1:9" x14ac:dyDescent="0.25">
      <c r="A87" s="81">
        <v>208071</v>
      </c>
      <c r="B87" s="138" t="s">
        <v>178</v>
      </c>
      <c r="C87" s="139" t="s">
        <v>177</v>
      </c>
      <c r="D87" s="67"/>
      <c r="E87" s="133">
        <v>99</v>
      </c>
      <c r="F87" s="259"/>
      <c r="G87" s="259"/>
      <c r="H87" s="259"/>
      <c r="I87" s="259"/>
    </row>
    <row r="88" spans="1:9" x14ac:dyDescent="0.25">
      <c r="A88" s="81">
        <v>245687</v>
      </c>
      <c r="B88" s="138" t="s">
        <v>310</v>
      </c>
      <c r="C88" s="139" t="s">
        <v>236</v>
      </c>
      <c r="D88" s="67"/>
      <c r="E88" s="133">
        <v>39</v>
      </c>
      <c r="F88" s="259"/>
      <c r="G88" s="259"/>
      <c r="H88" s="259"/>
      <c r="I88" s="259"/>
    </row>
    <row r="89" spans="1:9" x14ac:dyDescent="0.25">
      <c r="A89" s="81">
        <v>245685</v>
      </c>
      <c r="B89" s="138" t="s">
        <v>311</v>
      </c>
      <c r="C89" s="139" t="s">
        <v>237</v>
      </c>
      <c r="D89" s="67"/>
      <c r="E89" s="133">
        <v>37</v>
      </c>
      <c r="F89" s="259"/>
      <c r="G89" s="259"/>
      <c r="H89" s="259"/>
      <c r="I89" s="259"/>
    </row>
    <row r="90" spans="1:9" x14ac:dyDescent="0.25">
      <c r="A90" s="81">
        <v>224830</v>
      </c>
      <c r="B90" s="138" t="s">
        <v>176</v>
      </c>
      <c r="C90" s="139" t="s">
        <v>175</v>
      </c>
      <c r="D90" s="67"/>
      <c r="E90" s="133">
        <v>60</v>
      </c>
      <c r="F90" s="259"/>
      <c r="G90" s="259"/>
      <c r="H90" s="259"/>
      <c r="I90" s="259"/>
    </row>
    <row r="91" spans="1:9" x14ac:dyDescent="0.25">
      <c r="A91" s="81">
        <v>208085</v>
      </c>
      <c r="B91" s="138" t="s">
        <v>174</v>
      </c>
      <c r="C91" s="139" t="s">
        <v>173</v>
      </c>
      <c r="D91" s="67"/>
      <c r="E91" s="133">
        <v>300</v>
      </c>
      <c r="F91" s="259"/>
      <c r="G91" s="259"/>
      <c r="H91" s="259"/>
      <c r="I91" s="259"/>
    </row>
    <row r="92" spans="1:9" x14ac:dyDescent="0.25">
      <c r="A92" s="81">
        <v>208077</v>
      </c>
      <c r="B92" s="138" t="s">
        <v>172</v>
      </c>
      <c r="C92" s="139" t="s">
        <v>171</v>
      </c>
      <c r="D92" s="67"/>
      <c r="E92" s="133">
        <v>250</v>
      </c>
      <c r="F92" s="259"/>
      <c r="G92" s="259"/>
      <c r="H92" s="259"/>
      <c r="I92" s="259"/>
    </row>
    <row r="93" spans="1:9" x14ac:dyDescent="0.25">
      <c r="A93" s="81">
        <v>208081</v>
      </c>
      <c r="B93" s="138" t="s">
        <v>170</v>
      </c>
      <c r="C93" s="139" t="s">
        <v>169</v>
      </c>
      <c r="D93" s="67"/>
      <c r="E93" s="133">
        <v>40</v>
      </c>
      <c r="F93" s="259"/>
      <c r="G93" s="259"/>
      <c r="H93" s="259"/>
      <c r="I93" s="259"/>
    </row>
    <row r="94" spans="1:9" x14ac:dyDescent="0.25">
      <c r="A94" s="81">
        <v>208083</v>
      </c>
      <c r="B94" s="138" t="s">
        <v>168</v>
      </c>
      <c r="C94" s="139" t="s">
        <v>167</v>
      </c>
      <c r="D94" s="67"/>
      <c r="E94" s="133">
        <v>40</v>
      </c>
      <c r="F94" s="259"/>
      <c r="G94" s="259"/>
      <c r="H94" s="259"/>
      <c r="I94" s="259"/>
    </row>
    <row r="95" spans="1:9" x14ac:dyDescent="0.25">
      <c r="A95" s="81">
        <v>208079</v>
      </c>
      <c r="B95" s="138" t="s">
        <v>166</v>
      </c>
      <c r="C95" s="139" t="s">
        <v>165</v>
      </c>
      <c r="D95" s="67"/>
      <c r="E95" s="133">
        <v>240</v>
      </c>
      <c r="F95" s="259"/>
      <c r="G95" s="259"/>
      <c r="H95" s="259"/>
      <c r="I95" s="259"/>
    </row>
    <row r="96" spans="1:9" x14ac:dyDescent="0.25">
      <c r="A96" s="81">
        <v>233864</v>
      </c>
      <c r="B96" s="138" t="s">
        <v>164</v>
      </c>
      <c r="C96" s="139" t="s">
        <v>163</v>
      </c>
      <c r="D96" s="67"/>
      <c r="E96" s="133">
        <v>400</v>
      </c>
      <c r="F96" s="259"/>
      <c r="G96" s="259"/>
      <c r="H96" s="259"/>
      <c r="I96" s="259"/>
    </row>
    <row r="97" spans="1:9" x14ac:dyDescent="0.25">
      <c r="A97" s="81">
        <v>233862</v>
      </c>
      <c r="B97" s="138" t="s">
        <v>162</v>
      </c>
      <c r="C97" s="139" t="s">
        <v>161</v>
      </c>
      <c r="D97" s="67"/>
      <c r="E97" s="133">
        <v>50</v>
      </c>
      <c r="F97" s="259"/>
      <c r="G97" s="259"/>
      <c r="H97" s="259"/>
      <c r="I97" s="259"/>
    </row>
    <row r="98" spans="1:9" x14ac:dyDescent="0.25">
      <c r="A98" s="81">
        <v>208087</v>
      </c>
      <c r="B98" s="138" t="s">
        <v>160</v>
      </c>
      <c r="C98" s="139" t="s">
        <v>159</v>
      </c>
      <c r="D98" s="67"/>
      <c r="E98" s="133">
        <v>800</v>
      </c>
      <c r="F98" s="259"/>
      <c r="G98" s="259"/>
      <c r="H98" s="259"/>
      <c r="I98" s="259"/>
    </row>
    <row r="99" spans="1:9" x14ac:dyDescent="0.25">
      <c r="A99" s="81">
        <v>211589</v>
      </c>
      <c r="B99" s="138" t="s">
        <v>158</v>
      </c>
      <c r="C99" s="139" t="s">
        <v>157</v>
      </c>
      <c r="D99" s="67"/>
      <c r="E99" s="133">
        <v>70</v>
      </c>
      <c r="F99" s="76"/>
      <c r="G99" s="75"/>
      <c r="H99" s="75"/>
      <c r="I99" s="74"/>
    </row>
    <row r="100" spans="1:9" x14ac:dyDescent="0.25">
      <c r="A100" s="58">
        <v>196077</v>
      </c>
      <c r="B100" s="138" t="s">
        <v>156</v>
      </c>
      <c r="C100" s="139" t="s">
        <v>155</v>
      </c>
      <c r="D100" s="67"/>
      <c r="E100" s="133">
        <v>200</v>
      </c>
      <c r="F100" s="76"/>
      <c r="G100" s="75"/>
      <c r="H100" s="75"/>
      <c r="I100" s="74"/>
    </row>
    <row r="101" spans="1:9" x14ac:dyDescent="0.25">
      <c r="A101" s="81">
        <v>193836</v>
      </c>
      <c r="B101" s="138" t="s">
        <v>154</v>
      </c>
      <c r="C101" s="139" t="s">
        <v>153</v>
      </c>
      <c r="D101" s="67"/>
      <c r="E101" s="133">
        <v>350</v>
      </c>
      <c r="F101" s="73"/>
      <c r="G101" s="72"/>
      <c r="H101" s="72"/>
      <c r="I101" s="71"/>
    </row>
    <row r="102" spans="1:9" x14ac:dyDescent="0.25">
      <c r="A102" s="56"/>
      <c r="B102" s="70"/>
      <c r="C102" s="56"/>
      <c r="D102" s="56"/>
      <c r="E102" s="56"/>
      <c r="F102" s="66"/>
      <c r="G102" s="65"/>
      <c r="H102" s="65"/>
      <c r="I102" s="65"/>
    </row>
    <row r="103" spans="1:9" x14ac:dyDescent="0.25">
      <c r="A103" s="85" t="s">
        <v>94</v>
      </c>
      <c r="B103" s="84" t="s">
        <v>93</v>
      </c>
      <c r="C103" s="85" t="s">
        <v>92</v>
      </c>
      <c r="D103" s="56"/>
      <c r="E103" s="85" t="s">
        <v>20</v>
      </c>
      <c r="F103" s="259" t="s">
        <v>18</v>
      </c>
      <c r="G103" s="259"/>
      <c r="H103" s="259"/>
      <c r="I103" s="259"/>
    </row>
    <row r="104" spans="1:9" x14ac:dyDescent="0.25">
      <c r="A104" s="83"/>
      <c r="B104" s="82"/>
      <c r="C104" s="85" t="s">
        <v>152</v>
      </c>
      <c r="D104" s="56"/>
      <c r="E104" s="85"/>
      <c r="F104" s="259"/>
      <c r="G104" s="259"/>
      <c r="H104" s="259"/>
      <c r="I104" s="259"/>
    </row>
    <row r="105" spans="1:9" x14ac:dyDescent="0.25">
      <c r="A105" s="57">
        <v>57245</v>
      </c>
      <c r="B105" s="138">
        <v>7293508000</v>
      </c>
      <c r="C105" s="139" t="s">
        <v>151</v>
      </c>
      <c r="D105" s="67"/>
      <c r="E105" s="133">
        <v>250</v>
      </c>
      <c r="F105" s="259"/>
      <c r="G105" s="259"/>
      <c r="H105" s="259"/>
      <c r="I105" s="259"/>
    </row>
    <row r="106" spans="1:9" x14ac:dyDescent="0.25">
      <c r="A106" s="57">
        <v>180105</v>
      </c>
      <c r="B106" s="138">
        <v>7293801111</v>
      </c>
      <c r="C106" s="139" t="s">
        <v>150</v>
      </c>
      <c r="D106" s="67"/>
      <c r="E106" s="133">
        <v>160</v>
      </c>
      <c r="F106" s="259"/>
      <c r="G106" s="259"/>
      <c r="H106" s="259"/>
      <c r="I106" s="259"/>
    </row>
    <row r="107" spans="1:9" x14ac:dyDescent="0.25">
      <c r="A107" s="57">
        <v>135782</v>
      </c>
      <c r="B107" s="138">
        <v>7293900000</v>
      </c>
      <c r="C107" s="139" t="s">
        <v>149</v>
      </c>
      <c r="D107" s="67"/>
      <c r="E107" s="133">
        <v>700</v>
      </c>
      <c r="F107" s="259"/>
      <c r="G107" s="259"/>
      <c r="H107" s="259"/>
      <c r="I107" s="259"/>
    </row>
    <row r="108" spans="1:9" x14ac:dyDescent="0.25">
      <c r="A108" s="57">
        <v>245782</v>
      </c>
      <c r="B108" s="138" t="s">
        <v>312</v>
      </c>
      <c r="C108" s="139" t="s">
        <v>313</v>
      </c>
      <c r="D108" s="67"/>
      <c r="E108" s="133">
        <v>875</v>
      </c>
      <c r="F108" s="259"/>
      <c r="G108" s="259"/>
      <c r="H108" s="259"/>
      <c r="I108" s="259"/>
    </row>
    <row r="109" spans="1:9" x14ac:dyDescent="0.25">
      <c r="A109" s="57">
        <v>111008</v>
      </c>
      <c r="B109" s="138">
        <v>7370808666</v>
      </c>
      <c r="C109" s="139" t="s">
        <v>148</v>
      </c>
      <c r="D109" s="67"/>
      <c r="E109" s="133">
        <v>70</v>
      </c>
      <c r="F109" s="259"/>
      <c r="G109" s="259"/>
      <c r="H109" s="259"/>
      <c r="I109" s="259"/>
    </row>
    <row r="110" spans="1:9" x14ac:dyDescent="0.25">
      <c r="A110" s="57">
        <v>111007</v>
      </c>
      <c r="B110" s="138">
        <v>7371010666</v>
      </c>
      <c r="C110" s="139" t="s">
        <v>147</v>
      </c>
      <c r="D110" s="67"/>
      <c r="E110" s="133">
        <v>70</v>
      </c>
      <c r="F110" s="259"/>
      <c r="G110" s="259"/>
      <c r="H110" s="259"/>
      <c r="I110" s="259"/>
    </row>
    <row r="111" spans="1:9" x14ac:dyDescent="0.25">
      <c r="A111" s="57">
        <v>62142</v>
      </c>
      <c r="B111" s="138">
        <v>7371616666</v>
      </c>
      <c r="C111" s="139" t="s">
        <v>146</v>
      </c>
      <c r="D111" s="67"/>
      <c r="E111" s="133">
        <v>70</v>
      </c>
      <c r="F111" s="259"/>
      <c r="G111" s="259"/>
      <c r="H111" s="259"/>
      <c r="I111" s="259"/>
    </row>
    <row r="112" spans="1:9" x14ac:dyDescent="0.25">
      <c r="A112" s="57">
        <v>29044</v>
      </c>
      <c r="B112" s="138">
        <v>7372000000</v>
      </c>
      <c r="C112" s="139" t="s">
        <v>145</v>
      </c>
      <c r="D112" s="67"/>
      <c r="E112" s="133">
        <v>250</v>
      </c>
      <c r="F112" s="259"/>
      <c r="G112" s="259"/>
      <c r="H112" s="259"/>
      <c r="I112" s="259"/>
    </row>
    <row r="113" spans="1:9" x14ac:dyDescent="0.25">
      <c r="A113" s="57">
        <v>122840</v>
      </c>
      <c r="B113" s="138">
        <v>7480000000</v>
      </c>
      <c r="C113" s="139" t="s">
        <v>144</v>
      </c>
      <c r="D113" s="67"/>
      <c r="E113" s="133">
        <v>160</v>
      </c>
      <c r="F113" s="259"/>
      <c r="G113" s="259"/>
      <c r="H113" s="259"/>
      <c r="I113" s="259"/>
    </row>
    <row r="114" spans="1:9" x14ac:dyDescent="0.25">
      <c r="A114" s="57">
        <v>122839</v>
      </c>
      <c r="B114" s="138">
        <v>7480200000</v>
      </c>
      <c r="C114" s="139" t="s">
        <v>143</v>
      </c>
      <c r="D114" s="67"/>
      <c r="E114" s="133">
        <v>90</v>
      </c>
      <c r="F114" s="259"/>
      <c r="G114" s="259"/>
      <c r="H114" s="259"/>
      <c r="I114" s="259"/>
    </row>
    <row r="115" spans="1:9" x14ac:dyDescent="0.25">
      <c r="A115" s="57">
        <v>107901</v>
      </c>
      <c r="B115" s="138">
        <v>7480300000</v>
      </c>
      <c r="C115" s="139" t="s">
        <v>142</v>
      </c>
      <c r="D115" s="67"/>
      <c r="E115" s="133">
        <v>70</v>
      </c>
      <c r="F115" s="259"/>
      <c r="G115" s="259"/>
      <c r="H115" s="259"/>
      <c r="I115" s="259"/>
    </row>
    <row r="116" spans="1:9" x14ac:dyDescent="0.25">
      <c r="A116" s="57">
        <v>122871</v>
      </c>
      <c r="B116" s="138">
        <v>7481000000</v>
      </c>
      <c r="C116" s="139" t="s">
        <v>141</v>
      </c>
      <c r="D116" s="67"/>
      <c r="E116" s="133">
        <v>80</v>
      </c>
      <c r="F116" s="259"/>
      <c r="G116" s="259"/>
      <c r="H116" s="259"/>
      <c r="I116" s="259"/>
    </row>
    <row r="117" spans="1:9" x14ac:dyDescent="0.25">
      <c r="A117" s="57">
        <v>122868</v>
      </c>
      <c r="B117" s="138">
        <v>7490300333</v>
      </c>
      <c r="C117" s="139" t="s">
        <v>140</v>
      </c>
      <c r="D117" s="67"/>
      <c r="E117" s="133">
        <v>50</v>
      </c>
      <c r="F117" s="259"/>
      <c r="G117" s="259"/>
      <c r="H117" s="259"/>
      <c r="I117" s="259"/>
    </row>
    <row r="118" spans="1:9" x14ac:dyDescent="0.25">
      <c r="A118" s="57">
        <v>122867</v>
      </c>
      <c r="B118" s="138">
        <v>7490300222</v>
      </c>
      <c r="C118" s="139" t="s">
        <v>139</v>
      </c>
      <c r="D118" s="67"/>
      <c r="E118" s="133">
        <v>50</v>
      </c>
      <c r="F118" s="259"/>
      <c r="G118" s="259"/>
      <c r="H118" s="259"/>
      <c r="I118" s="259"/>
    </row>
    <row r="119" spans="1:9" x14ac:dyDescent="0.25">
      <c r="A119" s="57">
        <v>122870</v>
      </c>
      <c r="B119" s="138">
        <v>7490300555</v>
      </c>
      <c r="C119" s="139" t="s">
        <v>138</v>
      </c>
      <c r="D119" s="67"/>
      <c r="E119" s="133">
        <v>50</v>
      </c>
      <c r="F119" s="259"/>
      <c r="G119" s="259"/>
      <c r="H119" s="259"/>
      <c r="I119" s="259"/>
    </row>
    <row r="120" spans="1:9" x14ac:dyDescent="0.25">
      <c r="A120" s="57">
        <v>122869</v>
      </c>
      <c r="B120" s="138">
        <v>7490300444</v>
      </c>
      <c r="C120" s="139" t="s">
        <v>137</v>
      </c>
      <c r="D120" s="67"/>
      <c r="E120" s="133">
        <v>50</v>
      </c>
      <c r="F120" s="259"/>
      <c r="G120" s="259"/>
      <c r="H120" s="259"/>
      <c r="I120" s="259"/>
    </row>
    <row r="121" spans="1:9" x14ac:dyDescent="0.25">
      <c r="A121" s="57">
        <v>122338</v>
      </c>
      <c r="B121" s="138">
        <v>7490400000</v>
      </c>
      <c r="C121" s="139" t="s">
        <v>136</v>
      </c>
      <c r="D121" s="67"/>
      <c r="E121" s="133">
        <v>30</v>
      </c>
      <c r="F121" s="259"/>
      <c r="G121" s="259"/>
      <c r="H121" s="259"/>
      <c r="I121" s="259"/>
    </row>
    <row r="122" spans="1:9" x14ac:dyDescent="0.25">
      <c r="A122" s="57">
        <v>196079</v>
      </c>
      <c r="B122" s="138">
        <v>7490500353</v>
      </c>
      <c r="C122" s="139" t="s">
        <v>314</v>
      </c>
      <c r="D122" s="67"/>
      <c r="E122" s="133">
        <v>275</v>
      </c>
      <c r="F122" s="259"/>
      <c r="G122" s="259"/>
      <c r="H122" s="259"/>
      <c r="I122" s="259"/>
    </row>
    <row r="123" spans="1:9" x14ac:dyDescent="0.25">
      <c r="A123" s="57">
        <v>6715</v>
      </c>
      <c r="B123" s="138">
        <v>7490600353</v>
      </c>
      <c r="C123" s="139" t="s">
        <v>315</v>
      </c>
      <c r="D123" s="67"/>
      <c r="E123" s="133">
        <v>175</v>
      </c>
      <c r="F123" s="259"/>
      <c r="G123" s="259"/>
      <c r="H123" s="259"/>
      <c r="I123" s="259"/>
    </row>
    <row r="124" spans="1:9" x14ac:dyDescent="0.25">
      <c r="A124" s="57">
        <v>180106</v>
      </c>
      <c r="B124" s="138">
        <v>7490900001</v>
      </c>
      <c r="C124" s="139" t="s">
        <v>135</v>
      </c>
      <c r="D124" s="67"/>
      <c r="E124" s="133">
        <v>40</v>
      </c>
      <c r="F124" s="259" t="s">
        <v>134</v>
      </c>
      <c r="G124" s="259"/>
      <c r="H124" s="259"/>
      <c r="I124" s="259"/>
    </row>
    <row r="125" spans="1:9" x14ac:dyDescent="0.25">
      <c r="A125" s="57"/>
      <c r="B125" s="138">
        <v>7491200555</v>
      </c>
      <c r="C125" s="139" t="s">
        <v>133</v>
      </c>
      <c r="D125" s="67"/>
      <c r="E125" s="133">
        <v>120</v>
      </c>
      <c r="F125" s="259"/>
      <c r="G125" s="259"/>
      <c r="H125" s="259"/>
      <c r="I125" s="259"/>
    </row>
    <row r="126" spans="1:9" x14ac:dyDescent="0.25">
      <c r="A126" s="57"/>
      <c r="B126" s="138">
        <v>7491300111</v>
      </c>
      <c r="C126" s="139" t="s">
        <v>132</v>
      </c>
      <c r="D126" s="67"/>
      <c r="E126" s="133">
        <v>30</v>
      </c>
      <c r="F126" s="259"/>
      <c r="G126" s="259"/>
      <c r="H126" s="259"/>
      <c r="I126" s="259"/>
    </row>
    <row r="127" spans="1:9" x14ac:dyDescent="0.25">
      <c r="A127" s="57">
        <v>57885</v>
      </c>
      <c r="B127" s="138">
        <v>7495600333</v>
      </c>
      <c r="C127" s="139" t="s">
        <v>316</v>
      </c>
      <c r="D127" s="67"/>
      <c r="E127" s="133">
        <v>70</v>
      </c>
      <c r="F127" s="259"/>
      <c r="G127" s="259"/>
      <c r="H127" s="259"/>
      <c r="I127" s="259"/>
    </row>
    <row r="128" spans="1:9" x14ac:dyDescent="0.25">
      <c r="A128" s="57">
        <v>111889</v>
      </c>
      <c r="B128" s="138">
        <v>7491400024</v>
      </c>
      <c r="C128" s="139" t="s">
        <v>317</v>
      </c>
      <c r="D128" s="67"/>
      <c r="E128" s="133">
        <v>400</v>
      </c>
      <c r="F128" s="259"/>
      <c r="G128" s="259"/>
      <c r="H128" s="259"/>
      <c r="I128" s="259"/>
    </row>
    <row r="129" spans="1:9" x14ac:dyDescent="0.25">
      <c r="A129" s="57">
        <v>180107</v>
      </c>
      <c r="B129" s="138">
        <v>7491500222</v>
      </c>
      <c r="C129" s="139" t="s">
        <v>131</v>
      </c>
      <c r="D129" s="67"/>
      <c r="E129" s="133">
        <v>200</v>
      </c>
      <c r="F129" s="259"/>
      <c r="G129" s="259"/>
      <c r="H129" s="259"/>
      <c r="I129" s="259"/>
    </row>
    <row r="130" spans="1:9" x14ac:dyDescent="0.25">
      <c r="A130" s="57">
        <v>331339</v>
      </c>
      <c r="B130" s="138" t="s">
        <v>355</v>
      </c>
      <c r="C130" s="139" t="s">
        <v>130</v>
      </c>
      <c r="D130" s="67"/>
      <c r="E130" s="133">
        <v>350</v>
      </c>
      <c r="F130" s="259"/>
      <c r="G130" s="259"/>
      <c r="H130" s="259"/>
      <c r="I130" s="259"/>
    </row>
    <row r="131" spans="1:9" x14ac:dyDescent="0.25">
      <c r="A131" s="57">
        <v>227031</v>
      </c>
      <c r="B131" s="138" t="s">
        <v>318</v>
      </c>
      <c r="C131" s="139" t="s">
        <v>129</v>
      </c>
      <c r="D131" s="67"/>
      <c r="E131" s="133">
        <v>450</v>
      </c>
      <c r="F131" s="259"/>
      <c r="G131" s="259"/>
      <c r="H131" s="259"/>
      <c r="I131" s="259"/>
    </row>
    <row r="132" spans="1:9" x14ac:dyDescent="0.25">
      <c r="A132" s="57">
        <v>236591</v>
      </c>
      <c r="B132" s="138" t="s">
        <v>319</v>
      </c>
      <c r="C132" s="139" t="s">
        <v>320</v>
      </c>
      <c r="D132" s="67"/>
      <c r="E132" s="133">
        <v>300</v>
      </c>
      <c r="F132" s="259"/>
      <c r="G132" s="259"/>
      <c r="H132" s="259"/>
      <c r="I132" s="259"/>
    </row>
    <row r="133" spans="1:9" x14ac:dyDescent="0.25">
      <c r="A133" s="57">
        <v>236594</v>
      </c>
      <c r="B133" s="138" t="s">
        <v>321</v>
      </c>
      <c r="C133" s="139" t="s">
        <v>128</v>
      </c>
      <c r="D133" s="67"/>
      <c r="E133" s="133">
        <v>400</v>
      </c>
      <c r="F133" s="259"/>
      <c r="G133" s="259"/>
      <c r="H133" s="259"/>
      <c r="I133" s="259"/>
    </row>
    <row r="134" spans="1:9" x14ac:dyDescent="0.25">
      <c r="A134" s="57">
        <v>236595</v>
      </c>
      <c r="B134" s="138" t="s">
        <v>322</v>
      </c>
      <c r="C134" s="139" t="s">
        <v>127</v>
      </c>
      <c r="D134" s="67"/>
      <c r="E134" s="133">
        <v>400</v>
      </c>
      <c r="F134" s="259"/>
      <c r="G134" s="259"/>
      <c r="H134" s="259"/>
      <c r="I134" s="259"/>
    </row>
    <row r="135" spans="1:9" x14ac:dyDescent="0.25">
      <c r="A135" s="57">
        <v>236596</v>
      </c>
      <c r="B135" s="138" t="s">
        <v>323</v>
      </c>
      <c r="C135" s="139" t="s">
        <v>126</v>
      </c>
      <c r="D135" s="67"/>
      <c r="E135" s="133">
        <v>475</v>
      </c>
      <c r="F135" s="259"/>
      <c r="G135" s="259"/>
      <c r="H135" s="259"/>
      <c r="I135" s="259"/>
    </row>
    <row r="136" spans="1:9" x14ac:dyDescent="0.25">
      <c r="A136" s="57">
        <v>236597</v>
      </c>
      <c r="B136" s="138" t="s">
        <v>324</v>
      </c>
      <c r="C136" s="139" t="s">
        <v>125</v>
      </c>
      <c r="D136" s="67"/>
      <c r="E136" s="133">
        <v>475</v>
      </c>
      <c r="F136" s="259"/>
      <c r="G136" s="259"/>
      <c r="H136" s="259"/>
      <c r="I136" s="259"/>
    </row>
    <row r="137" spans="1:9" x14ac:dyDescent="0.25">
      <c r="A137" s="57">
        <v>122718</v>
      </c>
      <c r="B137" s="138">
        <v>7496800444</v>
      </c>
      <c r="C137" s="139" t="s">
        <v>124</v>
      </c>
      <c r="D137" s="67"/>
      <c r="E137" s="133">
        <v>100</v>
      </c>
      <c r="F137" s="259"/>
      <c r="G137" s="259"/>
      <c r="H137" s="259"/>
      <c r="I137" s="259"/>
    </row>
    <row r="138" spans="1:9" x14ac:dyDescent="0.25">
      <c r="A138" s="57"/>
      <c r="B138" s="138">
        <v>7495500333</v>
      </c>
      <c r="C138" s="139" t="s">
        <v>325</v>
      </c>
      <c r="D138" s="67"/>
      <c r="E138" s="133">
        <v>350</v>
      </c>
      <c r="F138" s="259"/>
      <c r="G138" s="259"/>
      <c r="H138" s="259"/>
      <c r="I138" s="259"/>
    </row>
    <row r="139" spans="1:9" x14ac:dyDescent="0.25">
      <c r="A139" s="57">
        <v>236593</v>
      </c>
      <c r="B139" s="138" t="s">
        <v>326</v>
      </c>
      <c r="C139" s="139" t="s">
        <v>327</v>
      </c>
      <c r="D139" s="67"/>
      <c r="E139" s="133">
        <v>120</v>
      </c>
      <c r="F139" s="259"/>
      <c r="G139" s="259"/>
      <c r="H139" s="259"/>
      <c r="I139" s="259"/>
    </row>
    <row r="140" spans="1:9" x14ac:dyDescent="0.25">
      <c r="A140" s="57"/>
      <c r="B140" s="138">
        <v>7496400000</v>
      </c>
      <c r="C140" s="139" t="s">
        <v>123</v>
      </c>
      <c r="D140" s="67"/>
      <c r="E140" s="133">
        <v>750</v>
      </c>
      <c r="F140" s="259"/>
      <c r="G140" s="259"/>
      <c r="H140" s="259"/>
      <c r="I140" s="259"/>
    </row>
    <row r="141" spans="1:9" x14ac:dyDescent="0.25">
      <c r="A141" s="57">
        <v>236592</v>
      </c>
      <c r="B141" s="138" t="s">
        <v>328</v>
      </c>
      <c r="C141" s="139" t="s">
        <v>329</v>
      </c>
      <c r="D141" s="67"/>
      <c r="E141" s="133">
        <v>500</v>
      </c>
      <c r="F141" s="259"/>
      <c r="G141" s="259"/>
      <c r="H141" s="259"/>
      <c r="I141" s="259"/>
    </row>
    <row r="142" spans="1:9" x14ac:dyDescent="0.25">
      <c r="A142" s="57">
        <v>257994</v>
      </c>
      <c r="B142" s="138" t="s">
        <v>330</v>
      </c>
      <c r="C142" s="139" t="s">
        <v>331</v>
      </c>
      <c r="D142" s="67"/>
      <c r="E142" s="133">
        <v>1400</v>
      </c>
      <c r="F142" s="259"/>
      <c r="G142" s="259"/>
      <c r="H142" s="259"/>
      <c r="I142" s="259"/>
    </row>
    <row r="143" spans="1:9" x14ac:dyDescent="0.25">
      <c r="A143" s="57">
        <v>236599</v>
      </c>
      <c r="B143" s="138" t="s">
        <v>332</v>
      </c>
      <c r="C143" s="139" t="s">
        <v>333</v>
      </c>
      <c r="D143" s="67"/>
      <c r="E143" s="133">
        <v>900</v>
      </c>
      <c r="F143" s="259"/>
      <c r="G143" s="259"/>
      <c r="H143" s="259"/>
      <c r="I143" s="259"/>
    </row>
    <row r="144" spans="1:9" x14ac:dyDescent="0.25">
      <c r="A144" s="57">
        <v>236600</v>
      </c>
      <c r="B144" s="138" t="s">
        <v>334</v>
      </c>
      <c r="C144" s="139" t="s">
        <v>335</v>
      </c>
      <c r="D144" s="67"/>
      <c r="E144" s="133">
        <v>1000</v>
      </c>
      <c r="F144" s="259"/>
      <c r="G144" s="259"/>
      <c r="H144" s="259"/>
      <c r="I144" s="259"/>
    </row>
    <row r="145" spans="1:9" x14ac:dyDescent="0.25">
      <c r="A145" s="57">
        <v>180115</v>
      </c>
      <c r="B145" s="138">
        <v>7782800111</v>
      </c>
      <c r="C145" s="139" t="s">
        <v>122</v>
      </c>
      <c r="D145" s="67"/>
      <c r="E145" s="133">
        <v>40</v>
      </c>
      <c r="F145" s="259"/>
      <c r="G145" s="259"/>
      <c r="H145" s="259"/>
      <c r="I145" s="259"/>
    </row>
    <row r="146" spans="1:9" x14ac:dyDescent="0.25">
      <c r="A146" s="57">
        <v>180116</v>
      </c>
      <c r="B146" s="138">
        <v>7782900111</v>
      </c>
      <c r="C146" s="139" t="s">
        <v>121</v>
      </c>
      <c r="D146" s="67"/>
      <c r="E146" s="133">
        <v>55</v>
      </c>
      <c r="F146" s="259"/>
      <c r="G146" s="259"/>
      <c r="H146" s="259"/>
      <c r="I146" s="259"/>
    </row>
    <row r="147" spans="1:9" x14ac:dyDescent="0.25">
      <c r="A147" s="57">
        <v>180110</v>
      </c>
      <c r="B147" s="138">
        <v>7782102000</v>
      </c>
      <c r="C147" s="139" t="s">
        <v>120</v>
      </c>
      <c r="D147" s="67"/>
      <c r="E147" s="133">
        <v>55</v>
      </c>
      <c r="F147" s="259"/>
      <c r="G147" s="259"/>
      <c r="H147" s="259"/>
      <c r="I147" s="259"/>
    </row>
    <row r="148" spans="1:9" x14ac:dyDescent="0.25">
      <c r="A148" s="57">
        <v>180111</v>
      </c>
      <c r="B148" s="138">
        <v>7782203000</v>
      </c>
      <c r="C148" s="139" t="s">
        <v>119</v>
      </c>
      <c r="D148" s="67"/>
      <c r="E148" s="133">
        <v>50</v>
      </c>
      <c r="F148" s="259"/>
      <c r="G148" s="259"/>
      <c r="H148" s="259"/>
      <c r="I148" s="259"/>
    </row>
    <row r="149" spans="1:9" x14ac:dyDescent="0.25">
      <c r="A149" s="57">
        <v>180112</v>
      </c>
      <c r="B149" s="138">
        <v>7782203111</v>
      </c>
      <c r="C149" s="139" t="s">
        <v>118</v>
      </c>
      <c r="D149" s="67"/>
      <c r="E149" s="133">
        <v>30</v>
      </c>
      <c r="F149" s="259"/>
      <c r="G149" s="259"/>
      <c r="H149" s="259"/>
      <c r="I149" s="259"/>
    </row>
    <row r="150" spans="1:9" x14ac:dyDescent="0.25">
      <c r="A150" s="57">
        <v>180114</v>
      </c>
      <c r="B150" s="138">
        <v>7782302111</v>
      </c>
      <c r="C150" s="139" t="s">
        <v>117</v>
      </c>
      <c r="D150" s="67"/>
      <c r="E150" s="133">
        <v>30</v>
      </c>
      <c r="F150" s="259"/>
      <c r="G150" s="259"/>
      <c r="H150" s="259"/>
      <c r="I150" s="259"/>
    </row>
    <row r="151" spans="1:9" x14ac:dyDescent="0.25">
      <c r="A151" s="57">
        <v>110251</v>
      </c>
      <c r="B151" s="138">
        <v>7889000111</v>
      </c>
      <c r="C151" s="139" t="s">
        <v>116</v>
      </c>
      <c r="D151" s="67"/>
      <c r="E151" s="133">
        <v>70</v>
      </c>
      <c r="F151" s="259"/>
      <c r="G151" s="259"/>
      <c r="H151" s="259"/>
      <c r="I151" s="259"/>
    </row>
    <row r="152" spans="1:9" x14ac:dyDescent="0.25">
      <c r="A152" s="57">
        <v>241867</v>
      </c>
      <c r="B152" s="138" t="s">
        <v>336</v>
      </c>
      <c r="C152" s="139" t="s">
        <v>337</v>
      </c>
      <c r="D152" s="67"/>
      <c r="E152" s="133">
        <v>100</v>
      </c>
      <c r="F152" s="259"/>
      <c r="G152" s="259"/>
      <c r="H152" s="259"/>
      <c r="I152" s="259"/>
    </row>
    <row r="153" spans="1:9" x14ac:dyDescent="0.25">
      <c r="A153" s="57">
        <v>241868</v>
      </c>
      <c r="B153" s="138" t="s">
        <v>338</v>
      </c>
      <c r="C153" s="139" t="s">
        <v>339</v>
      </c>
      <c r="D153" s="67"/>
      <c r="E153" s="133">
        <v>150</v>
      </c>
      <c r="F153" s="259"/>
      <c r="G153" s="259"/>
      <c r="H153" s="259"/>
      <c r="I153" s="259"/>
    </row>
    <row r="154" spans="1:9" x14ac:dyDescent="0.25">
      <c r="A154" s="57">
        <v>57644</v>
      </c>
      <c r="B154" s="138">
        <v>7891000000</v>
      </c>
      <c r="C154" s="139" t="s">
        <v>115</v>
      </c>
      <c r="D154" s="67"/>
      <c r="E154" s="133">
        <v>1700</v>
      </c>
      <c r="F154" s="259"/>
      <c r="G154" s="259"/>
      <c r="H154" s="259"/>
      <c r="I154" s="259"/>
    </row>
    <row r="155" spans="1:9" x14ac:dyDescent="0.25">
      <c r="A155" s="57"/>
      <c r="B155" s="138">
        <v>7891000002</v>
      </c>
      <c r="C155" s="139" t="s">
        <v>340</v>
      </c>
      <c r="D155" s="67"/>
      <c r="E155" s="133">
        <v>40</v>
      </c>
      <c r="F155" s="259"/>
      <c r="G155" s="259"/>
      <c r="H155" s="259"/>
      <c r="I155" s="259"/>
    </row>
    <row r="156" spans="1:9" x14ac:dyDescent="0.25">
      <c r="A156" s="57">
        <v>253419</v>
      </c>
      <c r="B156" s="138" t="s">
        <v>341</v>
      </c>
      <c r="C156" s="139" t="s">
        <v>114</v>
      </c>
      <c r="D156" s="67"/>
      <c r="E156" s="133">
        <v>35</v>
      </c>
      <c r="F156" s="259"/>
      <c r="G156" s="259"/>
      <c r="H156" s="259"/>
      <c r="I156" s="259"/>
    </row>
    <row r="157" spans="1:9" x14ac:dyDescent="0.25">
      <c r="A157" s="57">
        <v>241870</v>
      </c>
      <c r="B157" s="138" t="s">
        <v>342</v>
      </c>
      <c r="C157" s="139" t="s">
        <v>113</v>
      </c>
      <c r="D157" s="67"/>
      <c r="E157" s="133">
        <v>40</v>
      </c>
      <c r="F157" s="259"/>
      <c r="G157" s="259"/>
      <c r="H157" s="259"/>
      <c r="I157" s="259"/>
    </row>
    <row r="158" spans="1:9" x14ac:dyDescent="0.25">
      <c r="A158" s="57">
        <v>57645</v>
      </c>
      <c r="B158" s="138">
        <v>7991000111</v>
      </c>
      <c r="C158" s="139" t="s">
        <v>112</v>
      </c>
      <c r="D158" s="67"/>
      <c r="E158" s="133">
        <v>200</v>
      </c>
      <c r="F158" s="259"/>
      <c r="G158" s="259"/>
      <c r="H158" s="259"/>
      <c r="I158" s="259"/>
    </row>
    <row r="159" spans="1:9" x14ac:dyDescent="0.25">
      <c r="A159" s="57">
        <v>106087</v>
      </c>
      <c r="B159" s="138">
        <v>7991100000</v>
      </c>
      <c r="C159" s="139" t="s">
        <v>111</v>
      </c>
      <c r="D159" s="67"/>
      <c r="E159" s="133">
        <v>250</v>
      </c>
      <c r="F159" s="259"/>
      <c r="G159" s="259"/>
      <c r="H159" s="259"/>
      <c r="I159" s="259"/>
    </row>
    <row r="160" spans="1:9" x14ac:dyDescent="0.25">
      <c r="A160" s="57">
        <v>57643</v>
      </c>
      <c r="B160" s="138">
        <v>7890500111</v>
      </c>
      <c r="C160" s="139" t="s">
        <v>110</v>
      </c>
      <c r="D160" s="67"/>
      <c r="E160" s="133">
        <v>300</v>
      </c>
      <c r="F160" s="259"/>
      <c r="G160" s="259"/>
      <c r="H160" s="259"/>
      <c r="I160" s="259"/>
    </row>
    <row r="161" spans="1:9" x14ac:dyDescent="0.25">
      <c r="A161" s="57">
        <v>105157</v>
      </c>
      <c r="B161" s="138">
        <v>7991201000</v>
      </c>
      <c r="C161" s="139" t="s">
        <v>109</v>
      </c>
      <c r="D161" s="67"/>
      <c r="E161" s="133">
        <v>35</v>
      </c>
      <c r="F161" s="259"/>
      <c r="G161" s="259"/>
      <c r="H161" s="259"/>
      <c r="I161" s="259"/>
    </row>
    <row r="162" spans="1:9" x14ac:dyDescent="0.25">
      <c r="A162" s="57">
        <v>236421</v>
      </c>
      <c r="B162" s="138">
        <v>8150600111</v>
      </c>
      <c r="C162" s="139" t="s">
        <v>108</v>
      </c>
      <c r="D162" s="56"/>
      <c r="E162" s="133">
        <v>825</v>
      </c>
      <c r="F162" s="259"/>
      <c r="G162" s="259"/>
      <c r="H162" s="259"/>
      <c r="I162" s="259"/>
    </row>
    <row r="163" spans="1:9" x14ac:dyDescent="0.25">
      <c r="A163" s="57">
        <v>236420</v>
      </c>
      <c r="B163" s="138">
        <v>8150500111</v>
      </c>
      <c r="C163" s="139" t="s">
        <v>107</v>
      </c>
      <c r="D163" s="56"/>
      <c r="E163" s="133">
        <v>425</v>
      </c>
      <c r="F163" s="259"/>
      <c r="G163" s="259"/>
      <c r="H163" s="259"/>
      <c r="I163" s="259"/>
    </row>
    <row r="164" spans="1:9" x14ac:dyDescent="0.25">
      <c r="A164" s="57">
        <v>122715</v>
      </c>
      <c r="B164" s="138">
        <v>8199200111</v>
      </c>
      <c r="C164" s="139" t="s">
        <v>106</v>
      </c>
      <c r="D164" s="56"/>
      <c r="E164" s="133">
        <v>150</v>
      </c>
      <c r="F164" s="259"/>
      <c r="G164" s="259"/>
      <c r="H164" s="259"/>
      <c r="I164" s="259"/>
    </row>
    <row r="165" spans="1:9" x14ac:dyDescent="0.25">
      <c r="A165" s="57">
        <v>122837</v>
      </c>
      <c r="B165" s="138">
        <v>8326000000</v>
      </c>
      <c r="C165" s="139" t="s">
        <v>105</v>
      </c>
      <c r="D165" s="56"/>
      <c r="E165" s="133">
        <v>850</v>
      </c>
      <c r="F165" s="259"/>
      <c r="G165" s="259"/>
      <c r="H165" s="259"/>
      <c r="I165" s="259"/>
    </row>
    <row r="166" spans="1:9" x14ac:dyDescent="0.25">
      <c r="A166" s="57">
        <v>122724</v>
      </c>
      <c r="B166" s="138">
        <v>8328000000</v>
      </c>
      <c r="C166" s="139" t="s">
        <v>104</v>
      </c>
      <c r="D166" s="56"/>
      <c r="E166" s="133">
        <v>850</v>
      </c>
      <c r="F166" s="259"/>
      <c r="G166" s="259"/>
      <c r="H166" s="259"/>
      <c r="I166" s="259"/>
    </row>
    <row r="167" spans="1:9" x14ac:dyDescent="0.25">
      <c r="A167" s="57">
        <v>120778</v>
      </c>
      <c r="B167" s="138">
        <v>8329000000</v>
      </c>
      <c r="C167" s="139" t="s">
        <v>103</v>
      </c>
      <c r="D167" s="56"/>
      <c r="E167" s="133">
        <v>500</v>
      </c>
      <c r="F167" s="259"/>
      <c r="G167" s="259"/>
      <c r="H167" s="259"/>
      <c r="I167" s="259"/>
    </row>
    <row r="168" spans="1:9" x14ac:dyDescent="0.25">
      <c r="A168" s="56"/>
      <c r="B168" s="69"/>
      <c r="C168" s="68"/>
      <c r="D168" s="67"/>
      <c r="E168" s="67"/>
      <c r="F168" s="66"/>
      <c r="G168" s="66"/>
      <c r="H168" s="65"/>
      <c r="I168" s="65"/>
    </row>
    <row r="169" spans="1:9" x14ac:dyDescent="0.25">
      <c r="A169" s="56"/>
      <c r="B169" s="69"/>
      <c r="C169" s="68"/>
      <c r="D169" s="67"/>
      <c r="E169" s="67"/>
      <c r="F169" s="66"/>
      <c r="G169" s="66"/>
      <c r="H169" s="65"/>
      <c r="I169" s="65"/>
    </row>
    <row r="170" spans="1:9" x14ac:dyDescent="0.25">
      <c r="A170" s="56"/>
      <c r="B170" s="69"/>
      <c r="C170" s="68"/>
      <c r="D170" s="67"/>
      <c r="E170" s="67"/>
      <c r="F170" s="66"/>
      <c r="G170" s="66"/>
      <c r="H170" s="65"/>
      <c r="I170" s="65"/>
    </row>
    <row r="171" spans="1:9" x14ac:dyDescent="0.25">
      <c r="A171" s="56"/>
      <c r="B171" s="69"/>
      <c r="C171" s="68"/>
      <c r="D171" s="67"/>
      <c r="E171" s="67"/>
      <c r="F171" s="66"/>
      <c r="G171" s="66"/>
      <c r="H171" s="65"/>
      <c r="I171" s="65"/>
    </row>
    <row r="172" spans="1:9" x14ac:dyDescent="0.25">
      <c r="A172" s="56"/>
      <c r="B172" s="69"/>
      <c r="C172" s="68"/>
      <c r="D172" s="67"/>
      <c r="E172" s="67"/>
      <c r="F172" s="66"/>
      <c r="G172" s="66"/>
      <c r="H172" s="65"/>
      <c r="I172" s="65"/>
    </row>
    <row r="173" spans="1:9" x14ac:dyDescent="0.25">
      <c r="A173" s="56"/>
      <c r="B173" s="69"/>
      <c r="C173" s="68"/>
      <c r="D173" s="67"/>
      <c r="E173" s="67"/>
      <c r="F173" s="66"/>
      <c r="G173" s="66"/>
      <c r="H173" s="65"/>
      <c r="I173" s="65"/>
    </row>
    <row r="174" spans="1:9" x14ac:dyDescent="0.25">
      <c r="A174" s="85" t="s">
        <v>94</v>
      </c>
      <c r="B174" s="84" t="s">
        <v>93</v>
      </c>
      <c r="C174" s="85" t="s">
        <v>92</v>
      </c>
      <c r="D174" s="63"/>
      <c r="E174" s="62" t="s">
        <v>20</v>
      </c>
      <c r="F174" s="259" t="s">
        <v>18</v>
      </c>
      <c r="G174" s="259"/>
      <c r="H174" s="259"/>
      <c r="I174" s="259"/>
    </row>
    <row r="175" spans="1:9" x14ac:dyDescent="0.25">
      <c r="A175" s="83"/>
      <c r="B175" s="82"/>
      <c r="C175" s="85" t="s">
        <v>102</v>
      </c>
      <c r="D175" s="56"/>
      <c r="E175" s="85"/>
      <c r="F175" s="259"/>
      <c r="G175" s="259"/>
      <c r="H175" s="259"/>
      <c r="I175" s="259"/>
    </row>
    <row r="176" spans="1:9" x14ac:dyDescent="0.25">
      <c r="A176" s="81">
        <v>257989</v>
      </c>
      <c r="B176" s="80" t="s">
        <v>343</v>
      </c>
      <c r="C176" s="81" t="s">
        <v>101</v>
      </c>
      <c r="D176" s="56"/>
      <c r="E176" s="133">
        <v>300</v>
      </c>
      <c r="F176" s="259"/>
      <c r="G176" s="259"/>
      <c r="H176" s="259"/>
      <c r="I176" s="259"/>
    </row>
    <row r="177" spans="1:9" x14ac:dyDescent="0.25">
      <c r="A177" s="81">
        <v>257991</v>
      </c>
      <c r="B177" s="80" t="s">
        <v>344</v>
      </c>
      <c r="C177" s="81" t="s">
        <v>345</v>
      </c>
      <c r="D177" s="56"/>
      <c r="E177" s="133">
        <v>700</v>
      </c>
      <c r="F177" s="259"/>
      <c r="G177" s="259"/>
      <c r="H177" s="259"/>
      <c r="I177" s="259"/>
    </row>
    <row r="178" spans="1:9" x14ac:dyDescent="0.25">
      <c r="A178" s="81">
        <v>257993</v>
      </c>
      <c r="B178" s="80" t="s">
        <v>346</v>
      </c>
      <c r="C178" s="81" t="s">
        <v>100</v>
      </c>
      <c r="D178" s="56"/>
      <c r="E178" s="133">
        <v>900</v>
      </c>
      <c r="F178" s="259"/>
      <c r="G178" s="259"/>
      <c r="H178" s="259"/>
      <c r="I178" s="259"/>
    </row>
    <row r="179" spans="1:9" x14ac:dyDescent="0.25">
      <c r="A179" s="81">
        <v>95610</v>
      </c>
      <c r="B179" s="80">
        <v>7012000005</v>
      </c>
      <c r="C179" s="81" t="s">
        <v>99</v>
      </c>
      <c r="D179" s="56"/>
      <c r="E179" s="133">
        <v>20</v>
      </c>
      <c r="F179" s="259"/>
      <c r="G179" s="259"/>
      <c r="H179" s="259"/>
      <c r="I179" s="259"/>
    </row>
    <row r="180" spans="1:9" x14ac:dyDescent="0.25">
      <c r="A180" s="81">
        <v>122851</v>
      </c>
      <c r="B180" s="80">
        <v>7012100001</v>
      </c>
      <c r="C180" s="81" t="s">
        <v>98</v>
      </c>
      <c r="D180" s="56"/>
      <c r="E180" s="133">
        <v>50</v>
      </c>
      <c r="F180" s="259"/>
      <c r="G180" s="259"/>
      <c r="H180" s="259"/>
      <c r="I180" s="259"/>
    </row>
    <row r="181" spans="1:9" x14ac:dyDescent="0.25">
      <c r="A181" s="81">
        <v>192567</v>
      </c>
      <c r="B181" s="59">
        <v>7012220001</v>
      </c>
      <c r="C181" s="81" t="s">
        <v>97</v>
      </c>
      <c r="D181" s="56"/>
      <c r="E181" s="133">
        <v>60</v>
      </c>
      <c r="F181" s="259"/>
      <c r="G181" s="259"/>
      <c r="H181" s="259"/>
      <c r="I181" s="259"/>
    </row>
    <row r="182" spans="1:9" x14ac:dyDescent="0.25">
      <c r="A182" s="81">
        <v>164865</v>
      </c>
      <c r="B182" s="80">
        <v>7008225000</v>
      </c>
      <c r="C182" s="81" t="s">
        <v>347</v>
      </c>
      <c r="D182" s="56"/>
      <c r="E182" s="133">
        <v>65</v>
      </c>
      <c r="F182" s="260"/>
      <c r="G182" s="261"/>
      <c r="H182" s="261"/>
      <c r="I182" s="262"/>
    </row>
    <row r="183" spans="1:9" x14ac:dyDescent="0.25">
      <c r="A183" s="81">
        <v>122864</v>
      </c>
      <c r="B183" s="80">
        <v>7008238000</v>
      </c>
      <c r="C183" s="81" t="s">
        <v>348</v>
      </c>
      <c r="D183" s="56"/>
      <c r="E183" s="133">
        <v>75</v>
      </c>
      <c r="F183" s="259"/>
      <c r="G183" s="259"/>
      <c r="H183" s="259"/>
      <c r="I183" s="259"/>
    </row>
    <row r="184" spans="1:9" x14ac:dyDescent="0.25">
      <c r="A184" s="81">
        <v>91778</v>
      </c>
      <c r="B184" s="80">
        <v>7013101001</v>
      </c>
      <c r="C184" s="81" t="s">
        <v>96</v>
      </c>
      <c r="D184" s="56"/>
      <c r="E184" s="133">
        <v>60</v>
      </c>
      <c r="F184" s="259"/>
      <c r="G184" s="259"/>
      <c r="H184" s="259"/>
      <c r="I184" s="259"/>
    </row>
    <row r="185" spans="1:9" x14ac:dyDescent="0.25">
      <c r="A185" s="81">
        <v>91841</v>
      </c>
      <c r="B185" s="80">
        <v>7013201001</v>
      </c>
      <c r="C185" s="81" t="s">
        <v>95</v>
      </c>
      <c r="D185" s="56"/>
      <c r="E185" s="133">
        <v>70</v>
      </c>
      <c r="F185" s="259"/>
      <c r="G185" s="259"/>
      <c r="H185" s="259"/>
      <c r="I185" s="259"/>
    </row>
    <row r="186" spans="1:9" x14ac:dyDescent="0.25">
      <c r="A186" s="81">
        <v>122854</v>
      </c>
      <c r="B186" s="80">
        <v>7013301000</v>
      </c>
      <c r="C186" s="81" t="s">
        <v>349</v>
      </c>
      <c r="D186" s="56"/>
      <c r="E186" s="133">
        <v>1500</v>
      </c>
      <c r="F186" s="259"/>
      <c r="G186" s="259"/>
      <c r="H186" s="259"/>
      <c r="I186" s="259"/>
    </row>
    <row r="187" spans="1:9" x14ac:dyDescent="0.25">
      <c r="A187" s="81">
        <v>99777</v>
      </c>
      <c r="B187" s="80">
        <v>7012700000</v>
      </c>
      <c r="C187" s="81" t="s">
        <v>350</v>
      </c>
      <c r="D187" s="56"/>
      <c r="E187" s="133">
        <v>150</v>
      </c>
      <c r="F187" s="259"/>
      <c r="G187" s="259"/>
      <c r="H187" s="259"/>
      <c r="I187" s="259"/>
    </row>
    <row r="188" spans="1:9" x14ac:dyDescent="0.25">
      <c r="A188" s="56"/>
      <c r="B188" s="56"/>
      <c r="C188" s="56"/>
      <c r="D188" s="56"/>
      <c r="E188" s="56"/>
      <c r="F188" s="56"/>
      <c r="G188" s="56"/>
      <c r="H188" s="56"/>
      <c r="I188" s="56"/>
    </row>
    <row r="189" spans="1:9" x14ac:dyDescent="0.25">
      <c r="A189" s="85" t="s">
        <v>94</v>
      </c>
      <c r="B189" s="84" t="s">
        <v>93</v>
      </c>
      <c r="C189" s="85" t="s">
        <v>92</v>
      </c>
      <c r="D189" s="63"/>
      <c r="E189" s="85" t="s">
        <v>20</v>
      </c>
      <c r="F189" s="259" t="s">
        <v>18</v>
      </c>
      <c r="G189" s="259"/>
      <c r="H189" s="259"/>
      <c r="I189" s="259"/>
    </row>
    <row r="190" spans="1:9" x14ac:dyDescent="0.25">
      <c r="A190" s="83"/>
      <c r="B190" s="82"/>
      <c r="C190" s="85" t="s">
        <v>91</v>
      </c>
      <c r="D190" s="56"/>
      <c r="E190" s="85"/>
      <c r="F190" s="259"/>
      <c r="G190" s="259"/>
      <c r="H190" s="259"/>
      <c r="I190" s="259"/>
    </row>
    <row r="191" spans="1:9" x14ac:dyDescent="0.25">
      <c r="A191" s="81">
        <v>112671</v>
      </c>
      <c r="B191" s="80">
        <v>7010350000</v>
      </c>
      <c r="C191" s="81" t="s">
        <v>90</v>
      </c>
      <c r="D191" s="56"/>
      <c r="E191" s="133">
        <v>80</v>
      </c>
      <c r="F191" s="259"/>
      <c r="G191" s="259"/>
      <c r="H191" s="259"/>
      <c r="I191" s="259"/>
    </row>
    <row r="192" spans="1:9" x14ac:dyDescent="0.25">
      <c r="A192" s="81">
        <v>106104</v>
      </c>
      <c r="B192" s="80">
        <v>7010350111</v>
      </c>
      <c r="C192" s="81" t="s">
        <v>89</v>
      </c>
      <c r="D192" s="56"/>
      <c r="E192" s="133">
        <v>80</v>
      </c>
      <c r="F192" s="259"/>
      <c r="G192" s="259"/>
      <c r="H192" s="259"/>
      <c r="I192" s="259"/>
    </row>
    <row r="193" spans="1:9" x14ac:dyDescent="0.25">
      <c r="A193" s="81">
        <v>106103</v>
      </c>
      <c r="B193" s="80">
        <v>7010350777</v>
      </c>
      <c r="C193" s="81" t="s">
        <v>88</v>
      </c>
      <c r="D193" s="56"/>
      <c r="E193" s="133">
        <v>80</v>
      </c>
      <c r="F193" s="259"/>
      <c r="G193" s="259"/>
      <c r="H193" s="259"/>
      <c r="I193" s="259"/>
    </row>
    <row r="194" spans="1:9" x14ac:dyDescent="0.25">
      <c r="A194" s="81">
        <v>179981</v>
      </c>
      <c r="B194" s="80">
        <v>7010350333</v>
      </c>
      <c r="C194" s="81" t="s">
        <v>87</v>
      </c>
      <c r="D194" s="56"/>
      <c r="E194" s="133">
        <v>80</v>
      </c>
      <c r="F194" s="259"/>
      <c r="G194" s="259"/>
      <c r="H194" s="259"/>
      <c r="I194" s="259"/>
    </row>
    <row r="195" spans="1:9" x14ac:dyDescent="0.25">
      <c r="A195" s="81">
        <v>57620</v>
      </c>
      <c r="B195" s="80">
        <v>7014000000</v>
      </c>
      <c r="C195" s="81" t="s">
        <v>86</v>
      </c>
      <c r="D195" s="56"/>
      <c r="E195" s="133">
        <v>200</v>
      </c>
      <c r="F195" s="259"/>
      <c r="G195" s="259"/>
      <c r="H195" s="259"/>
      <c r="I195" s="259"/>
    </row>
    <row r="196" spans="1:9" x14ac:dyDescent="0.25">
      <c r="A196" s="81">
        <v>57627</v>
      </c>
      <c r="B196" s="80">
        <v>7014100999</v>
      </c>
      <c r="C196" s="81" t="s">
        <v>85</v>
      </c>
      <c r="D196" s="56"/>
      <c r="E196" s="133">
        <v>100</v>
      </c>
      <c r="F196" s="259"/>
      <c r="G196" s="259"/>
      <c r="H196" s="259"/>
      <c r="I196" s="259"/>
    </row>
    <row r="197" spans="1:9" x14ac:dyDescent="0.25">
      <c r="A197" s="81">
        <v>57623</v>
      </c>
      <c r="B197" s="140">
        <v>7014300000</v>
      </c>
      <c r="C197" s="141" t="s">
        <v>84</v>
      </c>
      <c r="D197" s="56"/>
      <c r="E197" s="133">
        <v>190</v>
      </c>
      <c r="F197" s="259"/>
      <c r="G197" s="259"/>
      <c r="H197" s="259"/>
      <c r="I197" s="259"/>
    </row>
    <row r="198" spans="1:9" x14ac:dyDescent="0.25">
      <c r="A198" s="81"/>
      <c r="B198" s="140">
        <v>7014325000</v>
      </c>
      <c r="C198" s="141" t="s">
        <v>83</v>
      </c>
      <c r="D198" s="56"/>
      <c r="E198" s="133">
        <v>600</v>
      </c>
      <c r="F198" s="259"/>
      <c r="G198" s="259"/>
      <c r="H198" s="259"/>
      <c r="I198" s="259"/>
    </row>
    <row r="199" spans="1:9" x14ac:dyDescent="0.25">
      <c r="A199" s="81">
        <v>57628</v>
      </c>
      <c r="B199" s="140">
        <v>7014405000</v>
      </c>
      <c r="C199" s="141" t="s">
        <v>82</v>
      </c>
      <c r="D199" s="56"/>
      <c r="E199" s="133">
        <v>160</v>
      </c>
      <c r="F199" s="259"/>
      <c r="G199" s="259"/>
      <c r="H199" s="259"/>
      <c r="I199" s="259"/>
    </row>
    <row r="200" spans="1:9" x14ac:dyDescent="0.25">
      <c r="A200" s="81">
        <v>57615</v>
      </c>
      <c r="B200" s="140">
        <v>7014500000</v>
      </c>
      <c r="C200" s="141" t="s">
        <v>81</v>
      </c>
      <c r="D200" s="56"/>
      <c r="E200" s="133">
        <v>100</v>
      </c>
      <c r="F200" s="259"/>
      <c r="G200" s="259"/>
      <c r="H200" s="259"/>
      <c r="I200" s="259"/>
    </row>
    <row r="201" spans="1:9" x14ac:dyDescent="0.25">
      <c r="A201" s="81">
        <v>93359</v>
      </c>
      <c r="B201" s="140">
        <v>7014600000</v>
      </c>
      <c r="C201" s="141" t="s">
        <v>80</v>
      </c>
      <c r="D201" s="56"/>
      <c r="E201" s="133">
        <v>100</v>
      </c>
      <c r="F201" s="259"/>
      <c r="G201" s="259"/>
      <c r="H201" s="259"/>
      <c r="I201" s="259"/>
    </row>
    <row r="202" spans="1:9" x14ac:dyDescent="0.25">
      <c r="A202" s="81"/>
      <c r="B202" s="140">
        <v>7014605000</v>
      </c>
      <c r="C202" s="141" t="s">
        <v>79</v>
      </c>
      <c r="D202" s="56"/>
      <c r="E202" s="133">
        <v>380</v>
      </c>
      <c r="F202" s="259"/>
      <c r="G202" s="259"/>
      <c r="H202" s="259"/>
      <c r="I202" s="259"/>
    </row>
    <row r="203" spans="1:9" x14ac:dyDescent="0.25">
      <c r="A203" s="81">
        <v>57621</v>
      </c>
      <c r="B203" s="140">
        <v>7014700000</v>
      </c>
      <c r="C203" s="141" t="s">
        <v>78</v>
      </c>
      <c r="D203" s="56"/>
      <c r="E203" s="133">
        <v>100</v>
      </c>
      <c r="F203" s="259"/>
      <c r="G203" s="259"/>
      <c r="H203" s="259"/>
      <c r="I203" s="259"/>
    </row>
    <row r="204" spans="1:9" x14ac:dyDescent="0.25">
      <c r="A204" s="81">
        <v>57625</v>
      </c>
      <c r="B204" s="140">
        <v>7014800000</v>
      </c>
      <c r="C204" s="141" t="s">
        <v>351</v>
      </c>
      <c r="D204" s="56"/>
      <c r="E204" s="133">
        <v>125</v>
      </c>
      <c r="F204" s="259"/>
      <c r="G204" s="259"/>
      <c r="H204" s="259"/>
      <c r="I204" s="259"/>
    </row>
    <row r="205" spans="1:9" x14ac:dyDescent="0.25">
      <c r="A205" s="81"/>
      <c r="B205" s="140">
        <v>720114</v>
      </c>
      <c r="C205" s="141" t="s">
        <v>77</v>
      </c>
      <c r="D205" s="56"/>
      <c r="E205" s="133">
        <v>50</v>
      </c>
      <c r="F205" s="259"/>
      <c r="G205" s="259"/>
      <c r="H205" s="259"/>
      <c r="I205" s="259"/>
    </row>
    <row r="206" spans="1:9" x14ac:dyDescent="0.25">
      <c r="A206" s="81"/>
      <c r="B206" s="140">
        <v>7015308000</v>
      </c>
      <c r="C206" s="141" t="s">
        <v>76</v>
      </c>
      <c r="D206" s="56"/>
      <c r="E206" s="133">
        <v>125</v>
      </c>
      <c r="F206" s="259"/>
      <c r="G206" s="259"/>
      <c r="H206" s="259"/>
      <c r="I206" s="259"/>
    </row>
    <row r="207" spans="1:9" x14ac:dyDescent="0.25">
      <c r="A207" s="81">
        <v>99770</v>
      </c>
      <c r="B207" s="140">
        <v>7008000000</v>
      </c>
      <c r="C207" s="141" t="s">
        <v>75</v>
      </c>
      <c r="D207" s="56"/>
      <c r="E207" s="133">
        <v>35</v>
      </c>
      <c r="F207" s="259"/>
      <c r="G207" s="259"/>
      <c r="H207" s="259"/>
      <c r="I207" s="259"/>
    </row>
    <row r="208" spans="1:9" hidden="1" x14ac:dyDescent="0.25">
      <c r="A208" s="81"/>
      <c r="B208" s="140"/>
      <c r="C208" s="141" t="s">
        <v>352</v>
      </c>
      <c r="D208" s="56"/>
      <c r="E208" s="133"/>
      <c r="F208" s="259"/>
      <c r="G208" s="259"/>
      <c r="H208" s="259"/>
      <c r="I208" s="259"/>
    </row>
    <row r="209" spans="1:10" x14ac:dyDescent="0.25">
      <c r="A209" s="81">
        <v>180100</v>
      </c>
      <c r="B209" s="140">
        <v>7033000000</v>
      </c>
      <c r="C209" s="141" t="s">
        <v>353</v>
      </c>
      <c r="D209" s="56"/>
      <c r="E209" s="133">
        <v>85</v>
      </c>
      <c r="F209" s="259"/>
      <c r="G209" s="259"/>
      <c r="H209" s="259"/>
      <c r="I209" s="259"/>
      <c r="J209" s="54"/>
    </row>
    <row r="210" spans="1:10" x14ac:dyDescent="0.25">
      <c r="A210" s="55"/>
      <c r="J210" s="54"/>
    </row>
    <row r="211" spans="1:10" x14ac:dyDescent="0.25">
      <c r="J211" s="54"/>
    </row>
    <row r="212" spans="1:10" x14ac:dyDescent="0.25">
      <c r="J212" s="54"/>
    </row>
    <row r="213" spans="1:10" x14ac:dyDescent="0.25">
      <c r="J213" s="54"/>
    </row>
    <row r="214" spans="1:10" x14ac:dyDescent="0.25">
      <c r="J214" s="54"/>
    </row>
    <row r="215" spans="1:10" x14ac:dyDescent="0.25">
      <c r="J215" s="54"/>
    </row>
    <row r="216" spans="1:10" x14ac:dyDescent="0.25">
      <c r="J216" s="54"/>
    </row>
    <row r="217" spans="1:10" x14ac:dyDescent="0.25">
      <c r="J217" s="54"/>
    </row>
    <row r="218" spans="1:10" x14ac:dyDescent="0.25">
      <c r="J218" s="54"/>
    </row>
    <row r="219" spans="1:10" x14ac:dyDescent="0.25">
      <c r="J219" s="54"/>
    </row>
    <row r="220" spans="1:10" x14ac:dyDescent="0.25">
      <c r="J220" s="54"/>
    </row>
    <row r="221" spans="1:10" x14ac:dyDescent="0.25">
      <c r="J221" s="54"/>
    </row>
    <row r="222" spans="1:10" x14ac:dyDescent="0.25">
      <c r="J222" s="54"/>
    </row>
    <row r="223" spans="1:10" x14ac:dyDescent="0.25">
      <c r="J223" s="54"/>
    </row>
  </sheetData>
  <protectedRanges>
    <protectedRange sqref="F24:H29" name="Område2"/>
    <protectedRange sqref="F23:G23 F22 F13 G24:G25 F24 G21 F61:G66 F51:G57 I69:I70 H70 H7:H9 F17:F18 H21:H26 I16 G10:H16 G18:H20 G17:I17 F27:H29 F189:F209 H71:I76 F70:F76 F174:F187 F103:F167 F82:F101" name="Område1"/>
    <protectedRange sqref="F33:I36" name="Område1_2"/>
    <protectedRange sqref="F40:H47" name="Område1_1"/>
  </protectedRanges>
  <mergeCells count="196">
    <mergeCell ref="C3:G3"/>
    <mergeCell ref="H5:I5"/>
    <mergeCell ref="H6:I6"/>
    <mergeCell ref="H7:I7"/>
    <mergeCell ref="H8:I8"/>
    <mergeCell ref="H9:I9"/>
    <mergeCell ref="H16:I16"/>
    <mergeCell ref="H17:I17"/>
    <mergeCell ref="H18:I18"/>
    <mergeCell ref="H19:I19"/>
    <mergeCell ref="H20:I20"/>
    <mergeCell ref="H21:I21"/>
    <mergeCell ref="H10:I10"/>
    <mergeCell ref="H11:I11"/>
    <mergeCell ref="H12:I12"/>
    <mergeCell ref="H13:I13"/>
    <mergeCell ref="H14:I14"/>
    <mergeCell ref="H15:I15"/>
    <mergeCell ref="F28:I28"/>
    <mergeCell ref="F29:I29"/>
    <mergeCell ref="F31:G31"/>
    <mergeCell ref="H31:I31"/>
    <mergeCell ref="F32:G32"/>
    <mergeCell ref="H32:I32"/>
    <mergeCell ref="H22:I22"/>
    <mergeCell ref="F23:I23"/>
    <mergeCell ref="F24:I24"/>
    <mergeCell ref="F25:I25"/>
    <mergeCell ref="F26:I26"/>
    <mergeCell ref="F27:I27"/>
    <mergeCell ref="F36:G36"/>
    <mergeCell ref="H36:I36"/>
    <mergeCell ref="F37:I37"/>
    <mergeCell ref="H39:I39"/>
    <mergeCell ref="H40:I40"/>
    <mergeCell ref="H41:I41"/>
    <mergeCell ref="F33:G33"/>
    <mergeCell ref="H33:I33"/>
    <mergeCell ref="F34:G34"/>
    <mergeCell ref="H34:I34"/>
    <mergeCell ref="F35:G35"/>
    <mergeCell ref="H35:I35"/>
    <mergeCell ref="F49:I49"/>
    <mergeCell ref="F50:I50"/>
    <mergeCell ref="F51:I51"/>
    <mergeCell ref="F52:I52"/>
    <mergeCell ref="F53:I53"/>
    <mergeCell ref="F54:I54"/>
    <mergeCell ref="H42:I42"/>
    <mergeCell ref="H43:I43"/>
    <mergeCell ref="H44:I44"/>
    <mergeCell ref="H45:I45"/>
    <mergeCell ref="H46:I46"/>
    <mergeCell ref="H47:I47"/>
    <mergeCell ref="F62:I62"/>
    <mergeCell ref="F63:I63"/>
    <mergeCell ref="F64:I64"/>
    <mergeCell ref="F65:I65"/>
    <mergeCell ref="F66:I66"/>
    <mergeCell ref="F70:G70"/>
    <mergeCell ref="H70:I70"/>
    <mergeCell ref="F55:I55"/>
    <mergeCell ref="F56:I56"/>
    <mergeCell ref="F57:I57"/>
    <mergeCell ref="F59:I59"/>
    <mergeCell ref="F60:I60"/>
    <mergeCell ref="F61:I61"/>
    <mergeCell ref="F74:G74"/>
    <mergeCell ref="H74:I74"/>
    <mergeCell ref="F75:G75"/>
    <mergeCell ref="H75:I75"/>
    <mergeCell ref="F76:G76"/>
    <mergeCell ref="H76:I76"/>
    <mergeCell ref="F71:G71"/>
    <mergeCell ref="H71:I71"/>
    <mergeCell ref="F72:G72"/>
    <mergeCell ref="H72:I72"/>
    <mergeCell ref="F73:G73"/>
    <mergeCell ref="H73:I73"/>
    <mergeCell ref="F88:I88"/>
    <mergeCell ref="F89:I89"/>
    <mergeCell ref="F90:I90"/>
    <mergeCell ref="F91:I91"/>
    <mergeCell ref="F92:I92"/>
    <mergeCell ref="F93:I93"/>
    <mergeCell ref="F82:I82"/>
    <mergeCell ref="F83:I83"/>
    <mergeCell ref="F84:I84"/>
    <mergeCell ref="F85:I85"/>
    <mergeCell ref="F86:I86"/>
    <mergeCell ref="F87:I87"/>
    <mergeCell ref="F104:I104"/>
    <mergeCell ref="F105:I105"/>
    <mergeCell ref="F106:I106"/>
    <mergeCell ref="F107:I107"/>
    <mergeCell ref="F108:I108"/>
    <mergeCell ref="F109:I109"/>
    <mergeCell ref="F94:I94"/>
    <mergeCell ref="F95:I95"/>
    <mergeCell ref="F96:I96"/>
    <mergeCell ref="F97:I97"/>
    <mergeCell ref="F98:I98"/>
    <mergeCell ref="F103:I103"/>
    <mergeCell ref="F116:I116"/>
    <mergeCell ref="F117:I117"/>
    <mergeCell ref="F118:I118"/>
    <mergeCell ref="F119:I119"/>
    <mergeCell ref="F120:I120"/>
    <mergeCell ref="F121:I121"/>
    <mergeCell ref="F110:I110"/>
    <mergeCell ref="F111:I111"/>
    <mergeCell ref="F112:I112"/>
    <mergeCell ref="F113:I113"/>
    <mergeCell ref="F114:I114"/>
    <mergeCell ref="F115:I115"/>
    <mergeCell ref="F128:I128"/>
    <mergeCell ref="F129:I129"/>
    <mergeCell ref="F130:I130"/>
    <mergeCell ref="F131:I131"/>
    <mergeCell ref="F132:I132"/>
    <mergeCell ref="F133:I133"/>
    <mergeCell ref="F122:I122"/>
    <mergeCell ref="F123:I123"/>
    <mergeCell ref="F124:I124"/>
    <mergeCell ref="F125:I125"/>
    <mergeCell ref="F126:I126"/>
    <mergeCell ref="F127:I127"/>
    <mergeCell ref="F140:I140"/>
    <mergeCell ref="F141:I141"/>
    <mergeCell ref="F142:I142"/>
    <mergeCell ref="F143:I143"/>
    <mergeCell ref="F144:I144"/>
    <mergeCell ref="F145:I145"/>
    <mergeCell ref="F134:I134"/>
    <mergeCell ref="F135:I135"/>
    <mergeCell ref="F136:I136"/>
    <mergeCell ref="F137:I137"/>
    <mergeCell ref="F138:I138"/>
    <mergeCell ref="F139:I139"/>
    <mergeCell ref="F152:I152"/>
    <mergeCell ref="F153:I153"/>
    <mergeCell ref="F154:I154"/>
    <mergeCell ref="F155:I155"/>
    <mergeCell ref="F156:I156"/>
    <mergeCell ref="F157:I157"/>
    <mergeCell ref="F146:I146"/>
    <mergeCell ref="F147:I147"/>
    <mergeCell ref="F148:I148"/>
    <mergeCell ref="F149:I149"/>
    <mergeCell ref="F150:I150"/>
    <mergeCell ref="F151:I151"/>
    <mergeCell ref="F164:I164"/>
    <mergeCell ref="F165:I165"/>
    <mergeCell ref="F166:I166"/>
    <mergeCell ref="F167:I167"/>
    <mergeCell ref="F174:I174"/>
    <mergeCell ref="F175:I175"/>
    <mergeCell ref="F158:I158"/>
    <mergeCell ref="F159:I159"/>
    <mergeCell ref="F160:I160"/>
    <mergeCell ref="F161:I161"/>
    <mergeCell ref="F162:I162"/>
    <mergeCell ref="F163:I163"/>
    <mergeCell ref="F182:I182"/>
    <mergeCell ref="F183:I183"/>
    <mergeCell ref="F184:I184"/>
    <mergeCell ref="F185:I185"/>
    <mergeCell ref="F186:I186"/>
    <mergeCell ref="F187:I187"/>
    <mergeCell ref="F176:I176"/>
    <mergeCell ref="F177:I177"/>
    <mergeCell ref="F178:I178"/>
    <mergeCell ref="F179:I179"/>
    <mergeCell ref="F180:I180"/>
    <mergeCell ref="F181:I181"/>
    <mergeCell ref="F195:I195"/>
    <mergeCell ref="F196:I196"/>
    <mergeCell ref="F197:I197"/>
    <mergeCell ref="F198:I198"/>
    <mergeCell ref="F199:I199"/>
    <mergeCell ref="F200:I200"/>
    <mergeCell ref="F189:I189"/>
    <mergeCell ref="F190:I190"/>
    <mergeCell ref="F191:I191"/>
    <mergeCell ref="F192:I192"/>
    <mergeCell ref="F193:I193"/>
    <mergeCell ref="F194:I194"/>
    <mergeCell ref="F207:I207"/>
    <mergeCell ref="F208:I208"/>
    <mergeCell ref="F209:I209"/>
    <mergeCell ref="F201:I201"/>
    <mergeCell ref="F202:I202"/>
    <mergeCell ref="F203:I203"/>
    <mergeCell ref="F204:I204"/>
    <mergeCell ref="F205:I205"/>
    <mergeCell ref="F206:I206"/>
  </mergeCells>
  <pageMargins left="0.39370078740157483" right="0.39370078740157483" top="0.39370078740157483" bottom="0.39370078740157483" header="0.23622047244094491" footer="0.23622047244094491"/>
  <pageSetup paperSize="9" scale="66" orientation="portrait" horizontalDpi="4294967293" r:id="rId1"/>
  <rowBreaks count="1" manualBreakCount="1">
    <brk id="171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A51A3-1F8C-49B3-9D64-32619F3B02A2}">
  <sheetPr>
    <pageSetUpPr fitToPage="1"/>
  </sheetPr>
  <dimension ref="A1:G44"/>
  <sheetViews>
    <sheetView zoomScale="60" zoomScaleNormal="60" workbookViewId="0">
      <selection activeCell="E30" sqref="E30"/>
    </sheetView>
  </sheetViews>
  <sheetFormatPr defaultRowHeight="15" x14ac:dyDescent="0.25"/>
  <cols>
    <col min="1" max="1" width="23.85546875" bestFit="1" customWidth="1"/>
    <col min="2" max="2" width="68.85546875" bestFit="1" customWidth="1"/>
    <col min="3" max="3" width="9" bestFit="1" customWidth="1"/>
    <col min="4" max="4" width="10.42578125" customWidth="1"/>
    <col min="5" max="5" width="129.42578125" customWidth="1"/>
    <col min="6" max="6" width="25.42578125" customWidth="1"/>
    <col min="7" max="7" width="17" customWidth="1"/>
  </cols>
  <sheetData>
    <row r="1" spans="1:7" x14ac:dyDescent="0.25">
      <c r="A1" s="282" t="s">
        <v>242</v>
      </c>
      <c r="B1" s="282"/>
    </row>
    <row r="2" spans="1:7" x14ac:dyDescent="0.25">
      <c r="A2" s="283"/>
      <c r="B2" s="283"/>
    </row>
    <row r="3" spans="1:7" x14ac:dyDescent="0.25">
      <c r="A3" s="64" t="s">
        <v>94</v>
      </c>
      <c r="B3" s="64" t="s">
        <v>241</v>
      </c>
      <c r="C3" s="62" t="s">
        <v>240</v>
      </c>
      <c r="D3" s="62" t="s">
        <v>18</v>
      </c>
      <c r="E3" s="62" t="s">
        <v>5</v>
      </c>
      <c r="F3" s="62" t="s">
        <v>239</v>
      </c>
      <c r="G3" s="62" t="s">
        <v>238</v>
      </c>
    </row>
    <row r="4" spans="1:7" x14ac:dyDescent="0.25">
      <c r="A4" s="61"/>
      <c r="B4" s="60"/>
      <c r="C4" s="60"/>
      <c r="D4" s="60"/>
      <c r="E4" s="60"/>
      <c r="F4" s="60"/>
      <c r="G4" s="60"/>
    </row>
    <row r="5" spans="1:7" ht="18.75" x14ac:dyDescent="0.3">
      <c r="A5" s="105"/>
      <c r="B5" s="105"/>
      <c r="C5" s="105"/>
      <c r="D5" s="105"/>
      <c r="E5" s="104"/>
      <c r="F5" s="104"/>
      <c r="G5" s="107"/>
    </row>
    <row r="6" spans="1:7" ht="18.75" x14ac:dyDescent="0.3">
      <c r="A6" s="105"/>
      <c r="B6" s="105"/>
      <c r="C6" s="105"/>
      <c r="D6" s="105"/>
      <c r="E6" s="104"/>
      <c r="F6" s="104"/>
      <c r="G6" s="107"/>
    </row>
    <row r="7" spans="1:7" ht="18.75" x14ac:dyDescent="0.3">
      <c r="A7" s="105"/>
      <c r="B7" s="105"/>
      <c r="C7" s="105"/>
      <c r="D7" s="105"/>
      <c r="E7" s="104"/>
      <c r="F7" s="104"/>
      <c r="G7" s="107"/>
    </row>
    <row r="8" spans="1:7" ht="18.75" x14ac:dyDescent="0.3">
      <c r="A8" s="105"/>
      <c r="B8" s="105"/>
      <c r="C8" s="105"/>
      <c r="D8" s="105"/>
      <c r="E8" s="104"/>
      <c r="F8" s="104"/>
      <c r="G8" s="107"/>
    </row>
    <row r="9" spans="1:7" ht="18.75" x14ac:dyDescent="0.3">
      <c r="A9" s="105"/>
      <c r="B9" s="106"/>
      <c r="C9" s="105"/>
      <c r="D9" s="105"/>
      <c r="E9" s="104"/>
      <c r="F9" s="104"/>
      <c r="G9" s="104"/>
    </row>
    <row r="10" spans="1:7" ht="18.75" x14ac:dyDescent="0.3">
      <c r="A10" s="105"/>
      <c r="B10" s="105"/>
      <c r="C10" s="105"/>
      <c r="D10" s="105"/>
      <c r="E10" s="104"/>
      <c r="F10" s="104"/>
      <c r="G10" s="107"/>
    </row>
    <row r="11" spans="1:7" ht="18.75" x14ac:dyDescent="0.3">
      <c r="A11" s="105"/>
      <c r="B11" s="105"/>
      <c r="C11" s="105"/>
      <c r="D11" s="105"/>
      <c r="E11" s="104"/>
      <c r="F11" s="104"/>
      <c r="G11" s="107"/>
    </row>
    <row r="12" spans="1:7" ht="18.75" x14ac:dyDescent="0.3">
      <c r="A12" s="105"/>
      <c r="B12" s="106"/>
      <c r="C12" s="105"/>
      <c r="D12" s="105"/>
      <c r="E12" s="104"/>
      <c r="F12" s="104"/>
      <c r="G12" s="107"/>
    </row>
    <row r="13" spans="1:7" ht="18.75" x14ac:dyDescent="0.3">
      <c r="A13" s="105"/>
      <c r="B13" s="106"/>
      <c r="C13" s="105"/>
      <c r="D13" s="105"/>
      <c r="E13" s="104"/>
      <c r="F13" s="104"/>
      <c r="G13" s="107"/>
    </row>
    <row r="14" spans="1:7" ht="18.75" x14ac:dyDescent="0.3">
      <c r="A14" s="105"/>
      <c r="B14" s="106"/>
      <c r="C14" s="105"/>
      <c r="D14" s="105"/>
      <c r="E14" s="104"/>
      <c r="F14" s="104"/>
      <c r="G14" s="104"/>
    </row>
    <row r="15" spans="1:7" ht="18.75" x14ac:dyDescent="0.3">
      <c r="A15" s="105"/>
      <c r="B15" s="105"/>
      <c r="C15" s="105"/>
      <c r="D15" s="105"/>
      <c r="E15" s="104"/>
      <c r="F15" s="104"/>
      <c r="G15" s="104"/>
    </row>
    <row r="16" spans="1:7" ht="18.75" x14ac:dyDescent="0.3">
      <c r="A16" s="105"/>
      <c r="B16" s="106"/>
      <c r="C16" s="105"/>
      <c r="D16" s="105"/>
      <c r="E16" s="104"/>
      <c r="F16" s="104"/>
      <c r="G16" s="104"/>
    </row>
    <row r="17" spans="1:7" ht="18.75" x14ac:dyDescent="0.3">
      <c r="A17" s="105"/>
      <c r="B17" s="106"/>
      <c r="C17" s="104"/>
      <c r="D17" s="104"/>
      <c r="E17" s="104"/>
      <c r="F17" s="104"/>
      <c r="G17" s="104"/>
    </row>
    <row r="18" spans="1:7" ht="18.75" x14ac:dyDescent="0.3">
      <c r="A18" s="105"/>
      <c r="B18" s="106"/>
      <c r="C18" s="104"/>
      <c r="D18" s="104"/>
      <c r="E18" s="104"/>
      <c r="F18" s="104"/>
      <c r="G18" s="104"/>
    </row>
    <row r="19" spans="1:7" ht="18.75" x14ac:dyDescent="0.3">
      <c r="A19" s="105"/>
      <c r="B19" s="106"/>
      <c r="C19" s="104"/>
      <c r="D19" s="104"/>
      <c r="E19" s="104"/>
      <c r="F19" s="104"/>
      <c r="G19" s="104"/>
    </row>
    <row r="20" spans="1:7" ht="18.75" x14ac:dyDescent="0.3">
      <c r="A20" s="105"/>
      <c r="B20" s="104"/>
      <c r="C20" s="104"/>
      <c r="D20" s="104"/>
      <c r="E20" s="104"/>
      <c r="F20" s="104"/>
      <c r="G20" s="104"/>
    </row>
    <row r="21" spans="1:7" ht="18.75" x14ac:dyDescent="0.3">
      <c r="A21" s="105"/>
      <c r="B21" s="104"/>
      <c r="C21" s="104"/>
      <c r="D21" s="104"/>
      <c r="E21" s="104"/>
      <c r="F21" s="104"/>
      <c r="G21" s="104"/>
    </row>
    <row r="22" spans="1:7" ht="18.75" x14ac:dyDescent="0.3">
      <c r="A22" s="105"/>
      <c r="B22" s="104"/>
      <c r="C22" s="104"/>
      <c r="D22" s="104"/>
      <c r="E22" s="104"/>
      <c r="F22" s="104"/>
      <c r="G22" s="104"/>
    </row>
    <row r="23" spans="1:7" ht="18.75" x14ac:dyDescent="0.3">
      <c r="A23" s="105"/>
      <c r="B23" s="104"/>
      <c r="C23" s="104"/>
      <c r="D23" s="104"/>
      <c r="E23" s="104"/>
      <c r="F23" s="104"/>
      <c r="G23" s="104"/>
    </row>
    <row r="24" spans="1:7" ht="18.75" x14ac:dyDescent="0.3">
      <c r="A24" s="104"/>
      <c r="B24" s="104"/>
      <c r="C24" s="104"/>
      <c r="D24" s="104"/>
      <c r="E24" s="104"/>
      <c r="F24" s="104"/>
      <c r="G24" s="104"/>
    </row>
    <row r="25" spans="1:7" ht="18.75" x14ac:dyDescent="0.3">
      <c r="A25" s="104"/>
      <c r="B25" s="104"/>
      <c r="C25" s="104"/>
      <c r="D25" s="104"/>
      <c r="E25" s="104"/>
      <c r="F25" s="104"/>
      <c r="G25" s="104"/>
    </row>
    <row r="26" spans="1:7" ht="18.75" x14ac:dyDescent="0.3">
      <c r="A26" s="104"/>
      <c r="B26" s="104"/>
      <c r="C26" s="104"/>
      <c r="D26" s="104"/>
      <c r="E26" s="104"/>
      <c r="F26" s="104"/>
      <c r="G26" s="104"/>
    </row>
    <row r="27" spans="1:7" ht="18.75" x14ac:dyDescent="0.3">
      <c r="A27" s="104"/>
      <c r="B27" s="104"/>
      <c r="C27" s="104"/>
      <c r="D27" s="104"/>
      <c r="E27" s="104"/>
      <c r="F27" s="104"/>
      <c r="G27" s="104"/>
    </row>
    <row r="28" spans="1:7" ht="18.75" x14ac:dyDescent="0.3">
      <c r="A28" s="104"/>
      <c r="B28" s="104"/>
      <c r="C28" s="104"/>
      <c r="D28" s="104"/>
      <c r="E28" s="104"/>
      <c r="F28" s="104"/>
      <c r="G28" s="104"/>
    </row>
    <row r="29" spans="1:7" ht="18.75" x14ac:dyDescent="0.3">
      <c r="A29" s="104"/>
      <c r="B29" s="104"/>
      <c r="C29" s="104"/>
      <c r="D29" s="104"/>
      <c r="E29" s="104"/>
      <c r="F29" s="104"/>
      <c r="G29" s="104"/>
    </row>
    <row r="30" spans="1:7" ht="18.75" x14ac:dyDescent="0.3">
      <c r="A30" s="104"/>
      <c r="B30" s="104"/>
      <c r="C30" s="104"/>
      <c r="D30" s="104"/>
      <c r="E30" s="104"/>
      <c r="F30" s="104"/>
      <c r="G30" s="104"/>
    </row>
    <row r="31" spans="1:7" ht="18.75" x14ac:dyDescent="0.3">
      <c r="A31" s="104"/>
      <c r="B31" s="104"/>
      <c r="C31" s="104"/>
      <c r="D31" s="104"/>
      <c r="E31" s="104"/>
      <c r="F31" s="104"/>
      <c r="G31" s="104"/>
    </row>
    <row r="32" spans="1:7" ht="18.75" x14ac:dyDescent="0.3">
      <c r="A32" s="104"/>
      <c r="B32" s="104"/>
      <c r="C32" s="104"/>
      <c r="D32" s="104"/>
      <c r="E32" s="104"/>
      <c r="F32" s="104"/>
      <c r="G32" s="104"/>
    </row>
    <row r="33" spans="1:7" ht="18.75" x14ac:dyDescent="0.3">
      <c r="A33" s="104"/>
      <c r="B33" s="104"/>
      <c r="C33" s="104"/>
      <c r="D33" s="104"/>
      <c r="E33" s="104"/>
      <c r="F33" s="104"/>
      <c r="G33" s="104"/>
    </row>
    <row r="34" spans="1:7" ht="18.75" x14ac:dyDescent="0.3">
      <c r="A34" s="104"/>
      <c r="B34" s="104"/>
      <c r="C34" s="104"/>
      <c r="D34" s="104"/>
      <c r="E34" s="104"/>
      <c r="F34" s="104"/>
      <c r="G34" s="104"/>
    </row>
    <row r="35" spans="1:7" ht="18.75" x14ac:dyDescent="0.3">
      <c r="A35" s="104"/>
      <c r="B35" s="104"/>
      <c r="C35" s="104"/>
      <c r="D35" s="104"/>
      <c r="E35" s="104"/>
      <c r="F35" s="104"/>
      <c r="G35" s="104"/>
    </row>
    <row r="36" spans="1:7" ht="18.75" x14ac:dyDescent="0.3">
      <c r="A36" s="104"/>
      <c r="B36" s="104"/>
      <c r="C36" s="104"/>
      <c r="D36" s="104"/>
      <c r="E36" s="104"/>
      <c r="F36" s="104"/>
      <c r="G36" s="104"/>
    </row>
    <row r="37" spans="1:7" ht="18.75" x14ac:dyDescent="0.3">
      <c r="A37" s="104"/>
      <c r="B37" s="104"/>
      <c r="C37" s="104"/>
      <c r="D37" s="104"/>
      <c r="E37" s="104"/>
      <c r="F37" s="104"/>
      <c r="G37" s="104"/>
    </row>
    <row r="38" spans="1:7" ht="18.75" x14ac:dyDescent="0.3">
      <c r="A38" s="104"/>
      <c r="B38" s="104"/>
      <c r="C38" s="104"/>
      <c r="D38" s="104"/>
      <c r="E38" s="104"/>
      <c r="F38" s="104"/>
      <c r="G38" s="104"/>
    </row>
    <row r="39" spans="1:7" ht="18.75" x14ac:dyDescent="0.3">
      <c r="A39" s="104"/>
      <c r="B39" s="104"/>
      <c r="C39" s="104"/>
      <c r="D39" s="104"/>
      <c r="E39" s="104"/>
      <c r="F39" s="104"/>
      <c r="G39" s="104"/>
    </row>
    <row r="40" spans="1:7" ht="18.75" x14ac:dyDescent="0.3">
      <c r="A40" s="104"/>
      <c r="B40" s="104"/>
      <c r="C40" s="104"/>
      <c r="D40" s="104"/>
      <c r="E40" s="104"/>
      <c r="F40" s="104"/>
      <c r="G40" s="104"/>
    </row>
    <row r="41" spans="1:7" ht="18.75" x14ac:dyDescent="0.3">
      <c r="A41" s="104"/>
      <c r="B41" s="104"/>
      <c r="C41" s="104"/>
      <c r="D41" s="104"/>
      <c r="E41" s="104"/>
      <c r="F41" s="104"/>
      <c r="G41" s="104"/>
    </row>
    <row r="42" spans="1:7" ht="18.75" x14ac:dyDescent="0.3">
      <c r="A42" s="104"/>
      <c r="B42" s="104"/>
      <c r="C42" s="104"/>
      <c r="D42" s="104"/>
      <c r="E42" s="104"/>
      <c r="F42" s="104"/>
      <c r="G42" s="104"/>
    </row>
    <row r="43" spans="1:7" ht="18.75" x14ac:dyDescent="0.3">
      <c r="A43" s="104"/>
      <c r="B43" s="104"/>
      <c r="C43" s="104"/>
      <c r="D43" s="104"/>
      <c r="E43" s="104"/>
      <c r="F43" s="104"/>
      <c r="G43" s="104"/>
    </row>
    <row r="44" spans="1:7" ht="18.75" x14ac:dyDescent="0.3">
      <c r="A44" s="104"/>
      <c r="B44" s="104"/>
      <c r="C44" s="104"/>
      <c r="D44" s="104"/>
      <c r="E44" s="104"/>
      <c r="F44" s="104"/>
      <c r="G44" s="104"/>
    </row>
  </sheetData>
  <mergeCells count="2">
    <mergeCell ref="A1:A2"/>
    <mergeCell ref="B1:B2"/>
  </mergeCells>
  <pageMargins left="0.7" right="0.7" top="0.75" bottom="0.75" header="0.3" footer="0.3"/>
  <pageSetup paperSize="9" scale="8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5</vt:i4>
      </vt:variant>
      <vt:variant>
        <vt:lpstr>Navngivne områder</vt:lpstr>
      </vt:variant>
      <vt:variant>
        <vt:i4>3</vt:i4>
      </vt:variant>
    </vt:vector>
  </HeadingPairs>
  <TitlesOfParts>
    <vt:vector size="8" baseType="lpstr">
      <vt:lpstr>Kamptøj</vt:lpstr>
      <vt:lpstr>Træningstøj</vt:lpstr>
      <vt:lpstr>Trænertøj</vt:lpstr>
      <vt:lpstr>Select X Unisport </vt:lpstr>
      <vt:lpstr>Diverse</vt:lpstr>
      <vt:lpstr>Kamptøj!Udskriftsområde</vt:lpstr>
      <vt:lpstr>Trænertøj!Udskriftsområde</vt:lpstr>
      <vt:lpstr>Træningstøj!Udskriftsområde</vt:lpstr>
    </vt:vector>
  </TitlesOfParts>
  <Company>Nike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 Vetter</dc:creator>
  <cp:lastModifiedBy>Mikkel Alstrup</cp:lastModifiedBy>
  <cp:lastPrinted>2017-12-12T14:43:47Z</cp:lastPrinted>
  <dcterms:created xsi:type="dcterms:W3CDTF">2011-09-28T08:59:08Z</dcterms:created>
  <dcterms:modified xsi:type="dcterms:W3CDTF">2024-09-23T09:02:30Z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PowerLiteLastOptimized">
    <vt:lpwstr>2263660</vt:lpwstr>
  </property>
  <property fmtid="{D5CDD505-2E9C-101B-9397-08002B2CF9AE}" pid="3" name="NXPowerLiteSettings">
    <vt:lpwstr>F7000400038000</vt:lpwstr>
  </property>
  <property fmtid="{D5CDD505-2E9C-101B-9397-08002B2CF9AE}" pid="4" name="NXPowerLiteVersion">
    <vt:lpwstr>D5.0.8</vt:lpwstr>
  </property>
  <property fmtid="{D5CDD505-2E9C-101B-9397-08002B2CF9AE}" pid="5" name="_AdHocReviewCycleID">
    <vt:i4>-448283392</vt:i4>
  </property>
  <property fmtid="{D5CDD505-2E9C-101B-9397-08002B2CF9AE}" pid="6" name="_AuthorEmail">
    <vt:lpwstr>Frank.Vetter@nike.com</vt:lpwstr>
  </property>
  <property fmtid="{D5CDD505-2E9C-101B-9397-08002B2CF9AE}" pid="7" name="_AuthorEmailDisplayName">
    <vt:lpwstr>Vetter, Frank</vt:lpwstr>
  </property>
  <property fmtid="{D5CDD505-2E9C-101B-9397-08002B2CF9AE}" pid="8" name="_EmailSubject">
    <vt:lpwstr/>
  </property>
  <property fmtid="{D5CDD505-2E9C-101B-9397-08002B2CF9AE}" pid="9" name="_NewReviewCycle">
    <vt:lpwstr/>
  </property>
  <property fmtid="{D5CDD505-2E9C-101B-9397-08002B2CF9AE}" pid="10" name="_PreviousAdHocReviewCycleID">
    <vt:i4>-240668918</vt:i4>
  </property>
  <property fmtid="{D5CDD505-2E9C-101B-9397-08002B2CF9AE}" pid="11" name="_ReviewingToolsShownOnce">
    <vt:lpwstr/>
  </property>
</Properties>
</file>